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<sst xmlns="http://schemas.openxmlformats.org/spreadsheetml/2006/main" count="703" uniqueCount="441">
  <si>
    <t>กลยุทธ์และ งาน/โครงการ/กิจกรรม คณะสัตวแพทยศาสตร์ มหาวิทยาลัยขอนแก่น</t>
  </si>
  <si>
    <t xml:space="preserve">กลยุทธ์  </t>
  </si>
  <si>
    <t>หน่วยงานที่รับผิดชอบ</t>
  </si>
  <si>
    <t>โครงการ</t>
  </si>
  <si>
    <t>งบประมาณปี 51 ที่ได้ ( บาท )</t>
  </si>
  <si>
    <t>( Strategies )</t>
  </si>
  <si>
    <t>งปม.เงินรายได้</t>
  </si>
  <si>
    <t>งปม.แผ่นดิน</t>
  </si>
  <si>
    <t>รวม</t>
  </si>
  <si>
    <t>พัฒนานักศึกษาที่มุ่งส่งเสริมศักยภาพนักศึกษาให้เป็นบัณฑิตที่พึงประสงค์</t>
  </si>
  <si>
    <t>ฝ่ายพัฒนานักศึกษา,</t>
  </si>
  <si>
    <t>1.1.1</t>
  </si>
  <si>
    <t xml:space="preserve">จัดทำแผนพัฒนานักศึกษาและแผนกิจกรรมเสริมหลักสูตรที่เชื่อมโยงกับกระบวนการเรียนการสอนและหลักสูตรการเรียนการสอน คุณลักษณะของบัณฑิตที่พึงประสงค์อย่างเป็นรูปธรรม เสริมคุณธรรม จริยธรรม ทันต่อเหตุการณ์ เศรษฐกิจพอเพียง </t>
  </si>
  <si>
    <t>ฝ่ายวิชาการ/กิจการนักศึกษา</t>
  </si>
  <si>
    <t>ฝ่ายวิชาการ,สำนักนวัตกรรม</t>
  </si>
  <si>
    <t>1.1.1.1</t>
  </si>
  <si>
    <t>กระบวนการเรียนรู้ที่เน้นผู้เรียนเป็นสำคัญ</t>
  </si>
  <si>
    <t>ฝ่ายวิชาการ</t>
  </si>
  <si>
    <t>1.1.1.2</t>
  </si>
  <si>
    <t>โครงการส่งเสริมศักยภาพนักศึกษาด้านคุณธรรม จริยธรรม และทักษะชีวิต</t>
  </si>
  <si>
    <t>1.1.2</t>
  </si>
  <si>
    <t>สนับสนุนกิจกรรมนักศึกษา</t>
  </si>
  <si>
    <t>ฝ่ายกิจการนักศึกษา</t>
  </si>
  <si>
    <t>1.1.3</t>
  </si>
  <si>
    <t>กองทุนส่งเสริมและพัฒนาบัณฑิต</t>
  </si>
  <si>
    <t>1.1.3.1</t>
  </si>
  <si>
    <t>เงินทุนการศึกษาสำหรับนักศึกษาที่ขาดแคลนทุนทรัพย์</t>
  </si>
  <si>
    <t>1.1.3.2</t>
  </si>
  <si>
    <t>เงินรางวัลสำหรับนักศึกษาที่มีผลการเรียนยอดเยี่ยมแต่ละชั้นปี และนักศึกษาที่ทำกิจกรรมดีเด่น</t>
  </si>
  <si>
    <t>1.1.3.3</t>
  </si>
  <si>
    <t>เงินสมทบในการจัดการศึกษา และการฝึกงานสำหรับการเรียนการสอน ตามหลักสูตรของคณะฯ</t>
  </si>
  <si>
    <t>1.1.3.4</t>
  </si>
  <si>
    <t>เงินสมทบโครงการแลกเปลี่ยนนักศึกษาไปต่างประเทศ</t>
  </si>
  <si>
    <t>1.1.3.5</t>
  </si>
  <si>
    <t>โครงการฝ่ายกิจการนักศึกษา</t>
  </si>
  <si>
    <t>1.1.3.6</t>
  </si>
  <si>
    <t>สนับสนุนโครงการวิจัยระดับบัณฑิตศึกษา</t>
  </si>
  <si>
    <t>1.1.3.7</t>
  </si>
  <si>
    <t>ส่งเสริมการผลิตตำรา</t>
  </si>
  <si>
    <t>1.1.3.8</t>
  </si>
  <si>
    <t>เงินสนับสนุนโครงการอื่นๆ ที่เป็นประโยชน์สำหรับคณะฯ</t>
  </si>
  <si>
    <t>1.1.4</t>
  </si>
  <si>
    <t>โครงการหลักสูตรปริญาตรีพิเศษ</t>
  </si>
  <si>
    <t>1.1.4.1</t>
  </si>
  <si>
    <t>การสอบคัดเลือกเข้าศึกษา</t>
  </si>
  <si>
    <t>1.1.4.2</t>
  </si>
  <si>
    <t>การสอบกลางภาคและสอบประจำภาค</t>
  </si>
  <si>
    <t>1.1.4.3</t>
  </si>
  <si>
    <t>ค่าตอบแทนอาจารย์ผู้สอน</t>
  </si>
  <si>
    <t>1.1.4.4</t>
  </si>
  <si>
    <t>ค่าตอบแทนสำหรับคณะกรรมการบริหารหลักสูตร</t>
  </si>
  <si>
    <t>1.1.4.5</t>
  </si>
  <si>
    <t>ค่าเบี้ยประชุมคณะกรรมการ</t>
  </si>
  <si>
    <t>1.1.4.6</t>
  </si>
  <si>
    <t>ค่าตอบแทนผู้สอบบัญชี</t>
  </si>
  <si>
    <t>1.1.4.7</t>
  </si>
  <si>
    <t>ค่าใช้จ่ายอื่นๆ</t>
  </si>
  <si>
    <t>1.1.5</t>
  </si>
  <si>
    <t>โครงการปรับปรุงและพัฒนาห้องสมุดคณะฯ</t>
  </si>
  <si>
    <t>1.1.6</t>
  </si>
  <si>
    <t>จัดประชุมวิชาการประจำปี 2551</t>
  </si>
  <si>
    <t>1.1.7</t>
  </si>
  <si>
    <t>ประชาสัมพันธ์หลักสูตร (แผ่นพับและวีซีดี)</t>
  </si>
  <si>
    <t>-</t>
  </si>
  <si>
    <t>ค่าจ้างเหมา</t>
  </si>
  <si>
    <t>ค่าวัสดุ</t>
  </si>
  <si>
    <t>เครื่องฉายวิดิทัศน์โปรแจคเตอร์ ความสว่างไม่ต่ำกว่า 2300 ANSI 3 เครื่อง</t>
  </si>
  <si>
    <t>เครื่องคอมพิวเตอร์พร้อมมอนิเตอร์ 3 ชุด</t>
  </si>
  <si>
    <t>จอรับภาพชนิดมือดึง แบบแขวน ขนาดไม่ต่ำกว่า 120 นิ้ว 3 จอ</t>
  </si>
  <si>
    <t>เครื่องปรับอากาศ ขนาด 40,000 BTU พร้อมค่าติดตั้ง 4 เครื่อง</t>
  </si>
  <si>
    <t>เครื่องปรับอากาศ ขนาด 36,000 BTU พร้อมค่าติดตั้ง 2 เครื่อง</t>
  </si>
  <si>
    <t>ชุดเครื่องเสียงสำหรับห้องบรรยาย 3 ห้อง</t>
  </si>
  <si>
    <t>ผ้าม่าน 3 ห้อง</t>
  </si>
  <si>
    <t>เครื่องฉายวิดิทัศน์โปรเจคเตอร์ ความสว่างไม่ต่ำกว่า 2,000 ANSI 3 เครื่อง</t>
  </si>
  <si>
    <t>เครื่องฉายวิดิทัศน์โปรเจคเตอร์ ความสว่างไม่ต่ำกว่า 3,000 ANSI 1 เครื่อง</t>
  </si>
  <si>
    <t>เครื่องเสียงสำหรับงานภาคสนาม 1 ชุด</t>
  </si>
  <si>
    <t>คอมพิวเตอร์พร้อมอุปกรณ์ 7 ชุด</t>
  </si>
  <si>
    <t>1.1.8</t>
  </si>
  <si>
    <t>พัฒนาอุปกรณ์โสตเพื่อการเรียนการสอน</t>
  </si>
  <si>
    <t>อายุรศาสตร์</t>
  </si>
  <si>
    <t>Larminar Flow 1 เครื่อง</t>
  </si>
  <si>
    <t>ปรับปรุงและพัฒนาหลักสูตรที่มีคุณภาพที่สะท้อนคุณลักษณะที่พึงประสงค์ของคณะสัตวแพทยศาสตร์ มหาวิทยาลัยขอนแก่น</t>
  </si>
  <si>
    <t xml:space="preserve">1.2.1
</t>
  </si>
  <si>
    <t>ปรับปรุงหลักสูตรปริญญาตรี</t>
  </si>
  <si>
    <t>1.2.2</t>
  </si>
  <si>
    <t>สร้างหลักสูตรปริญญาเอก</t>
  </si>
  <si>
    <t>ส่งเสริมและพัฒนากระบวนการเรียนการสอนที่มุ่งพัฒนาทักษะการเรียนรู้ของนักศึกษาและคุณลักษณะที่พึงประสงค์ของคณะสัตวแพทยศาสตร์ มหาวิทยาลัยขอนแก่น</t>
  </si>
  <si>
    <t>1.3.1</t>
  </si>
  <si>
    <t>โครงการส่งเสริมศักยภาพนักศึกษาด้านคอมพิวเตอร์และเทคโนโลยีสารสนเทศ</t>
  </si>
  <si>
    <t>1.3.2</t>
  </si>
  <si>
    <t>สหกิจศึกษา</t>
  </si>
  <si>
    <t>1.3.3</t>
  </si>
  <si>
    <t xml:space="preserve">พัฒนาระบบการเรียนการสอนที่ส่งเสริมกระบวนการเรียนรู้ของนักศึกษา และกระบวนการเรียนรู้ที่เน้นผู้เรียนเป็นสำคัญ เพื่อเสริมสร้างให้เป็นผู้ที่คิดเป็น ทำเป็น แก้ปัญหาเป็น และสามารถเรียนรู้ด้วยตนเองตลอดชีวิต </t>
  </si>
  <si>
    <t>ฝ่ายวิชาการ/ภาควิชา</t>
  </si>
  <si>
    <t>พัฒนาระบบสนับสนุนการเรียนการสอนให้เข้มแข็ง</t>
  </si>
  <si>
    <t>1.4.1</t>
  </si>
  <si>
    <t>การจัดการศึกษาและการฝึกงานสำหรับการเรียนการสอน ตามหลักสูตรของคณะฯ</t>
  </si>
  <si>
    <t>1.4.2</t>
  </si>
  <si>
    <t>ปรับปรุงห้องเรียน</t>
  </si>
  <si>
    <t>1.4.3</t>
  </si>
  <si>
    <t>ปรับปรุงพัฒนาห้องปฏิบัติการและห้องเรียนคลินิกม้า</t>
  </si>
  <si>
    <t>1.4.4</t>
  </si>
  <si>
    <t>พัฒนาศักยภาพการทำงานของบุคลากรฝ่ายวิชาการ</t>
  </si>
  <si>
    <t>1.4.5</t>
  </si>
  <si>
    <t>สัมมนาฝ่ายวิชาการ</t>
  </si>
  <si>
    <t>1.4.6</t>
  </si>
  <si>
    <t>จัดหาพาหนะใช้ในการเรียนการสอน</t>
  </si>
  <si>
    <t>คณะสัตวแพทยศาสตร์</t>
  </si>
  <si>
    <t>1.4.7</t>
  </si>
  <si>
    <t>พัฒนาระบบการประเมินผลการสอนของอาจารย์ ที่สะท้อนการพัฒนาการเรียนรู้ของนักศึกษา การบูรณาการการวิจัยหรือบริการวิชาการ และคุณธรรม จริยธรรม</t>
  </si>
  <si>
    <t>การส่งเสริมและสนับสนุนการสร้างความร่วมมือกับต่างประเทศเพื่อเพิ่มศักยภาพและเสริมสร้างความเข้มแข็งทางวิชาการของคณะสัตวแพทยศาสตร์</t>
  </si>
  <si>
    <t>1.5.1</t>
  </si>
  <si>
    <t>โครงการแลกเปลี่ยนนักศึกษาเพื่อศึกษาดูงาน</t>
  </si>
  <si>
    <t>ฝ่ายวิจัยและวิเทศสัมพันธ์</t>
  </si>
  <si>
    <t>1.5.2</t>
  </si>
  <si>
    <t>ผู้บริหารสถาบันต่างประเทศเยี่ยมเยือน</t>
  </si>
  <si>
    <t>การส่งเสริมและพัฒนาอาจารย์และนักศึกษาเพื่อเพิ่มศักยภาพด้านการใช้ภาษาอังกฤษ</t>
  </si>
  <si>
    <t>1.6.1</t>
  </si>
  <si>
    <t>สร้างเสริมภาษาอังกฤษของนักศึกษาและบุคลากร</t>
  </si>
  <si>
    <t>ส่งเสริมหรือให้ทุนอาจารย์เพื่อศึกษาต่อหรือฝึกอบรมทั้งในและต่างประเทศ</t>
  </si>
  <si>
    <t>1.7.1</t>
  </si>
  <si>
    <t>ส่งเสริมให้อาจารย์ศึกษาต่อหรือฝึกอบรมทั้งในและต่างประเทศ</t>
  </si>
  <si>
    <t>1.7.2</t>
  </si>
  <si>
    <t xml:space="preserve">ส่งเสริมให้อาจารย์ได้รับทุนเพื่อศึกษาต่อระดับปริญญาเอกทั้งในและต่างประเทศ  </t>
  </si>
  <si>
    <t>1.7.3</t>
  </si>
  <si>
    <t>ส่งเสริมและสนับสนุนการเผยแพร่ผลงานทางวิชาการของอาจารย์ทั้งในระดับชาติและระดับนานาชาติ</t>
  </si>
  <si>
    <t>พัฒนาระบบบริหารจัดการการวิจัยเพื่อสร้างและพัฒนาผลงานวิจัย</t>
  </si>
  <si>
    <t>ฝ่ายวิชาการ/ฝ่ายวิจัย</t>
  </si>
  <si>
    <t>2.1.1</t>
  </si>
  <si>
    <t>โครงการส่งเสริมนักวิจัย</t>
  </si>
  <si>
    <t>กองทุนอุดหนุนนักวิจัย ฝ่ายวิจัยและวิเทศสัมพันธ์</t>
  </si>
  <si>
    <t>2.1.2</t>
  </si>
  <si>
    <t>โครงการและกิจกรรมฝ่ายวิจัยฯ</t>
  </si>
  <si>
    <t>2.1.2.1</t>
  </si>
  <si>
    <t>อบรมพัฒนานักวิจัย</t>
  </si>
  <si>
    <t>2.1.2.2</t>
  </si>
  <si>
    <t>รวบรวมผลงานวิจัยบุคลากรคณะสัตวแพทยศาสตร์</t>
  </si>
  <si>
    <t>2.1.2.3</t>
  </si>
  <si>
    <t>บุคลากรเพิ่มพูนความรู้</t>
  </si>
  <si>
    <t>2.1.2.4</t>
  </si>
  <si>
    <t>สัมมนาปรับปรุงทิศทางการวิจัยของคณะฯ และก่อให้เกิดกลุ่มวิจัย</t>
  </si>
  <si>
    <t>2.1.2.5</t>
  </si>
  <si>
    <t>ค่าตอบแทนผู้แก้ภาษาอังกฤษสำหรับตีพิมพ์</t>
  </si>
  <si>
    <t>2.1.3</t>
  </si>
  <si>
    <t>ครุภัณฑ์ทดแทนภาควิชาอายุรศาสตร์</t>
  </si>
  <si>
    <t>พัฒนาเครือข่ายและพันธมิตรความร่วมมือกับหน่วยงานภายนอก  (ทั้งในและต่างประเทศ)</t>
  </si>
  <si>
    <t>2.2.1</t>
  </si>
  <si>
    <t xml:space="preserve">สร้างและพัฒนาความเข้มแข็งเครือข่ายความร่วมมือด้านการวิจัยกับภาครัฐและเอกชน ทั้งในและต่างประเทศ </t>
  </si>
  <si>
    <t>การพัฒนาระบบการส่งเสริมการเผยแพร่การวิจัยและการใช้ประโยชน์จากการวิจัย</t>
  </si>
  <si>
    <t>2.3.1</t>
  </si>
  <si>
    <t xml:space="preserve">สงเสริมการเผยแพรผลงานวิจัยและการนำผลงานวิจัยไปใช้ประโยชน์ </t>
  </si>
  <si>
    <t>สนับสนุนงานวิจัยที่ส่งเสริมภูมิปัญญาท้องถิ่น</t>
  </si>
  <si>
    <t>2.4.1</t>
  </si>
  <si>
    <t>โครงการวิจัย</t>
  </si>
  <si>
    <t>สร้างแรงจูงใจและให้การสนับสนุนการของบประมาณสนับสนุนจากหน่วยงานภายนอก</t>
  </si>
  <si>
    <t>2.5.1</t>
  </si>
  <si>
    <t xml:space="preserve">พัฒนาและปรับปรุงระบบฐานข้อมูลงานวิจัย โครงการวิจัยและความเชี่ยวชาญของอาจารย์/นักวิจัย </t>
  </si>
  <si>
    <t>การพัฒนาระบบ กลไก ปัจจัยสนับสนุนการให้บริการวิชาการและการบริการสุขภาพสัตว์</t>
  </si>
  <si>
    <t>ฝ่ายแผนและสารสนเทศ</t>
  </si>
  <si>
    <t>3.1.1</t>
  </si>
  <si>
    <t>บริการรรักษาพยาบาลโรงพยาบาลสัตว์</t>
  </si>
  <si>
    <t>โรงพยาบาลสัตว์</t>
  </si>
  <si>
    <t xml:space="preserve">ฝ่ายวิจัย </t>
  </si>
  <si>
    <t>3.1.2</t>
  </si>
  <si>
    <t>สนับสนุนการดำเนินงานในแนวทิศทางของคณะด้านคลินิกเฉพาะทาง</t>
  </si>
  <si>
    <t>ภาควิชากลุ่มคลินิก</t>
  </si>
  <si>
    <t>ศูนย์บริการวิชาการ</t>
  </si>
  <si>
    <t>ค่าจ้างชั่วคราว</t>
  </si>
  <si>
    <t>ค่าจ้างพนักงาน</t>
  </si>
  <si>
    <t>ค่าตอบแทนปฏิบัติงานคลินิกนอกเวลาราชการ</t>
  </si>
  <si>
    <t>3.1.3</t>
  </si>
  <si>
    <t>โครงการปรับปรุงพันธุ์สัตว์</t>
  </si>
  <si>
    <t>สถานีฟาร์มฝึกนักศึกษา</t>
  </si>
  <si>
    <t>3.1.4</t>
  </si>
  <si>
    <t>โครงการแบบจำลองการเลี้ยงสัตว์แบบผสมผสาน</t>
  </si>
  <si>
    <t>3.1.5</t>
  </si>
  <si>
    <t>โครงการเลี้ยงไก่ไข่</t>
  </si>
  <si>
    <t>3.1.6</t>
  </si>
  <si>
    <t>การจัดอบรม สัมมนาเชิงปฏิบัติการแก่นายสัตวแพทย์ เกษตรกรและผู้ปฏิบัติงานในสาขาที่เกี่ยวข้อง</t>
  </si>
  <si>
    <t>ภาควิชา/หน่วยงาน</t>
  </si>
  <si>
    <t>3.1.7</t>
  </si>
  <si>
    <t>เพิ่มศักยภาพการบริการของโรงพยาบาลสัตว์ เช่น ธาราบำบัด ล้อเลื่อนเพื่อนสี่ขา</t>
  </si>
  <si>
    <t>คณะวิขาในกลุ่มสาขาวิชา</t>
  </si>
  <si>
    <t>3.1.8</t>
  </si>
  <si>
    <t xml:space="preserve">โครงการให้คำปรึกษาแก่ประชาชนในด้านต่างๆ ตามความเชี่ยวชาญของบุคลากร </t>
  </si>
  <si>
    <t>วิทยาศาสตร์สุขภาพ</t>
  </si>
  <si>
    <t>3.1.9</t>
  </si>
  <si>
    <t>ธนาคารเลือด</t>
  </si>
  <si>
    <t>ส่งเสริมการจัดการฝึกอบรม ตามหลักสูตรเฉพาะด้านประเภทต่างๆ เพื่อพัฒนาบุคลากรหรือระบบงานตามความต้องการของส่วนราชการต่างๆ และส่งเสริมความร่วมมือกับส่วนราชการต่างๆ ในการพัฒนาบุคลากร</t>
  </si>
  <si>
    <t>3.2.1</t>
  </si>
  <si>
    <t xml:space="preserve">ส่งเสริมให้บุคลากร 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</t>
  </si>
  <si>
    <t>3.2.2</t>
  </si>
  <si>
    <t>การฝึกอบรมระยะสั้นทางคลินิก</t>
  </si>
  <si>
    <t>3.2.3</t>
  </si>
  <si>
    <t>จัดทำมาตรฐานทางคลินิกของโรงพยาบาลสัตว์และคลินิก</t>
  </si>
  <si>
    <t>โรงพยาบาลสัตว์และภาควิชากลุ่มคลินิก</t>
  </si>
  <si>
    <t>สนับสนุนและจัดกิจกรรมเพื่อให้หน่วยงานของมหาวิทยาลัยมีส่วนร่วมหรือช่วยเหลือกิจกรรมของจังหวัด ทั้งในรูปแบบการถ่ายทอดเทคโนโลยี การทำวิจัย การเป็นที่ปรึกษา การให้บริการวิชาการและรูปแบบอื่นๆ</t>
  </si>
  <si>
    <t>3.3.1</t>
  </si>
  <si>
    <t>บริการทางสุขภาพสัตว์เพื่อชุมชนและสังคม</t>
  </si>
  <si>
    <t>3.3.2</t>
  </si>
  <si>
    <t>บริการตรวจวินิจฉัยและชันสูตรโรคสัตว์</t>
  </si>
  <si>
    <t>3.3.3</t>
  </si>
  <si>
    <t>บริการรักษาสัตว์เคลื่อนที่</t>
  </si>
  <si>
    <t>3.3.4</t>
  </si>
  <si>
    <t>ออกบริการคลินิกเกษตรเคลื่อนที่ในพระราชานุเคราะห์ฯ</t>
  </si>
  <si>
    <t>3.3.5</t>
  </si>
  <si>
    <t>ชุมชนต้นแบบในการเลี้ยงสัตว์ที่สามารถใช้ได้จริง ร่วมกับชุมชน โดยยึดหลักเศรษฐกิจพอเพียงและการบูรณาการ ได้แก่ หมู่บ้านหมูหลุม</t>
  </si>
  <si>
    <t>3.3.6</t>
  </si>
  <si>
    <t>โครงการจัดงานวันโลกสัตวเลี้ยง</t>
  </si>
  <si>
    <t>ฝ่ายบริหาร</t>
  </si>
  <si>
    <t>3.3.7</t>
  </si>
  <si>
    <t xml:space="preserve">ส่งเสริมและสนับสนุนการถ่ายทอดเทคโนโลยีจากการวิจัย การให้บริการวิชาการ และการให้คำปรึกษา แก่จังหวัดและหน่วยงานต่างๆ ในภาคตะวันออกเฉียงเหนือ </t>
  </si>
  <si>
    <t>3.3.8</t>
  </si>
  <si>
    <t>ส่งเสริมและสนับสนุนให้บุคลากรของมหาวิทยาลัยเป็นกรรมการหรือปฏิบัติงานบริการวิชาการและวิชาชีพ</t>
  </si>
  <si>
    <t>พัฒนาความเข้มแข็งของบุคลากรด้านวัฒนธรรมและระบบบริหารจัดการให้มีประสิทธิภาพมากขึ้น</t>
  </si>
  <si>
    <t>ฝ่ายบริหาร/ฝ่ายแผน</t>
  </si>
  <si>
    <t>4.1.1</t>
  </si>
  <si>
    <t>ส่งเสริมและอนุรักษ์ศิลปะวัฒนธรรม/ภูมิปัญญาท้องถิ่น</t>
  </si>
  <si>
    <t>และสารสนเทศ</t>
  </si>
  <si>
    <t>4.1.2</t>
  </si>
  <si>
    <t>งานวันเด็ก</t>
  </si>
  <si>
    <t>ปลูกฝังและสร้างค่านิยมความรักและภาคภูมิใจในมหาวิทยาลัยโดยการบูรณาการเรื่องศิลปะและวัฒนธรรมอีสานและเอกลักษณ์ มข. เข้าไปสอดแทรกในเนื้อหาหลักสูตรการเรียนการสอนและกระบวนงานตลอดจนกิจกรรมต่างๆ ของมหาวิทยาลัยอย่างสม่ำเสมอ</t>
  </si>
  <si>
    <t>4.2.1</t>
  </si>
  <si>
    <t>จัดตั้งหอประวัติและพิพิธภัณฑ์ คณะสัตวแพทยศาสตร์</t>
  </si>
  <si>
    <t>4.2.2</t>
  </si>
  <si>
    <t>ส่งเสริมวัฒนธรรมและบำเพ็ญประโยชน์เพื่อสังคม</t>
  </si>
  <si>
    <t>คณะกรรมส่งเสริมวัฒนธรรมและบำเพ็ญประโยชน์</t>
  </si>
  <si>
    <t>4.2.3</t>
  </si>
  <si>
    <t>ส่งเสริมวัฒนธรรมและชุมชนสัมพันธ์</t>
  </si>
  <si>
    <t>พัฒนาระบบการบริหารคุณภาพของคณะสัตวแพทยศาสตร์</t>
  </si>
  <si>
    <t>5.1.1</t>
  </si>
  <si>
    <t>การเพิ่มประสิทธิภาพการปฏิบัติงานและการบริหารด้านต่างๆ ภายใต้หลักการการบริหารจัดการที่ดี</t>
  </si>
  <si>
    <t>5.1.2</t>
  </si>
  <si>
    <t>กิจกรรมผู้บริหาร</t>
  </si>
  <si>
    <t>5.1.2.1</t>
  </si>
  <si>
    <t>ประชุมที่ปรึกษา 1 ครั้ง</t>
  </si>
  <si>
    <t>5.1.2.2</t>
  </si>
  <si>
    <t>ประชุมสัญจร คณะกรรมการประจำคณะฯ 1 ครั้ง</t>
  </si>
  <si>
    <t>5.1.2.3</t>
  </si>
  <si>
    <t>ผู้บริหารพบสายสนับสนุน 12 ครั้ง</t>
  </si>
  <si>
    <t>5.1.2.4</t>
  </si>
  <si>
    <t>รับรองอาคันตุกะ</t>
  </si>
  <si>
    <t>5.1.3</t>
  </si>
  <si>
    <t>พัฒนาบุคลากร</t>
  </si>
  <si>
    <t>5.1.4</t>
  </si>
  <si>
    <t>สัมมนาบุคลากรคณะฯ เพื่อส่งเสริมความสัมพันธ์อันดีในการทำงานร่วมกันและพัฒนาองค์กร</t>
  </si>
  <si>
    <t>ฝ่ายวางแผนและพัฒนา</t>
  </si>
  <si>
    <t>5.1.5</t>
  </si>
  <si>
    <t>สัมมนาภาควิชา หน่วยงานและฝ่ายต่างๆ</t>
  </si>
  <si>
    <t>ปรับปรุงและจัดโครงสร้างองค์กรและปรับระบบบริหารงานของทั้งระดับคณะ/หน่วยงาน</t>
  </si>
  <si>
    <t>5.2.1</t>
  </si>
  <si>
    <t>ติดตั้งระบบบริหารงานแบบอิเลคทรอนิก</t>
  </si>
  <si>
    <t>5.2.2</t>
  </si>
  <si>
    <t>5.2.1.1</t>
  </si>
  <si>
    <t>ไมโครคอมพิวเตอร์ 20 เครื่อง</t>
  </si>
  <si>
    <t>5.2.3</t>
  </si>
  <si>
    <t>5.2.1.2</t>
  </si>
  <si>
    <t>โปรแกรมบริหารงาน 1 ชุด</t>
  </si>
  <si>
    <t>โครงการบริหารจัดการบุคลากร</t>
  </si>
  <si>
    <t>สำนักงานคณบดี</t>
  </si>
  <si>
    <t>การจัดระบบการปฏิบัติงานทางธุรกรรมการเงินและพัสดุ</t>
  </si>
  <si>
    <t>5.3.1</t>
  </si>
  <si>
    <t>พัฒนาปรับปรุงระบบบริหารการเงิน บัญชีและพัสดุ</t>
  </si>
  <si>
    <t>งานคลังและพัสดุ</t>
  </si>
  <si>
    <t>กองคลัง,กองแผนงาน</t>
  </si>
  <si>
    <t>5.3.1.1</t>
  </si>
  <si>
    <t>จัดทำแผนการใช้จ่ายและการรายงานผลการใช้เงินงบประมาณแผ่นดินและเงินรายได้</t>
  </si>
  <si>
    <t>5.3.1.2</t>
  </si>
  <si>
    <t>โครงการธุรกรรมการเงินผ่านระบบสารสนเทศ (E-money)</t>
  </si>
  <si>
    <t>5.3.1.3</t>
  </si>
  <si>
    <t>โครงการสารสนเทศเพื่อบริหารจัดการระบบพัสดุ (E-supply)</t>
  </si>
  <si>
    <t>5.3.1.4</t>
  </si>
  <si>
    <t>จัดโครงการปรับปรุงระบบธุรการในหน่วยการเงินและพัสดุ</t>
  </si>
  <si>
    <t>พัฒนาและปรับปรุงระบบสารสนเทศเพื่อการบริหารจัดการองค์กรและบริการลูกค้า</t>
  </si>
  <si>
    <t>5.4.1</t>
  </si>
  <si>
    <t>การเพิ่มพูนความรู้ด้านสารสนเทศของบุคลากร</t>
  </si>
  <si>
    <t>คณะกรรมการสารสนเทศ</t>
  </si>
  <si>
    <t>การพัฒนาองค์กรโดยการใช้ระบบการประเมินผลการปฏิบัติราชการและประกันคุณภาพ</t>
  </si>
  <si>
    <t>5.5.1</t>
  </si>
  <si>
    <t>โครงการพัฒนากระบวนการและกลไกการติดตามและประเมินผลการดำเนินงาน</t>
  </si>
  <si>
    <t>5.5.2</t>
  </si>
  <si>
    <t>ลดขั้นตอนการปฏิบัติงาน</t>
  </si>
  <si>
    <t>5.5.3</t>
  </si>
  <si>
    <t>ประหยัดพลังงาน</t>
  </si>
  <si>
    <t>5.5.4</t>
  </si>
  <si>
    <t>โครงการการประกันคุณภาพการศึกษา</t>
  </si>
  <si>
    <t>5.5.5</t>
  </si>
  <si>
    <r>
      <t>ปรับปรุงและพัฒนาระบบควบคุมภายในและการตรวจสอบภายใน</t>
    </r>
    <r>
      <rPr>
        <i/>
        <sz val="12"/>
        <rFont val="Browallia New"/>
        <family val="2"/>
      </rPr>
      <t xml:space="preserve"> </t>
    </r>
  </si>
  <si>
    <t>การพัฒนาระบบประชาสัมพันธ์</t>
  </si>
  <si>
    <t>5.6.1</t>
  </si>
  <si>
    <t>โครงการประชาสัมพันธ์คณะสัตวแพทยศาสตร์</t>
  </si>
  <si>
    <t>5.6.1.1</t>
  </si>
  <si>
    <t>พัฒนาระบบประชาสัมพันธ์</t>
  </si>
  <si>
    <t>5.6.1.2</t>
  </si>
  <si>
    <t>อุปกรณ์ระบบเสียงตามสาย 1 ชุด</t>
  </si>
  <si>
    <t>5.6.1.3</t>
  </si>
  <si>
    <t>จัดทำป้ายประชาสัมพันธ์ต่างๆ</t>
  </si>
  <si>
    <t>5.6.1.4</t>
  </si>
  <si>
    <t>ประชาสัมพันธ์ส่งเสริมความรู้และข่าวสารผ่านสื่อ สิ่งพิมพ์ และ Website</t>
  </si>
  <si>
    <t>พัฒนาและปรับปรุงระบบกายภาพและสิ่งแวดล้อมเพื่อการส่งเสริมคุณภาพชีวิตของนักศึกษาและบุคลากร</t>
  </si>
  <si>
    <t>5.7.1</t>
  </si>
  <si>
    <t>ปรับปรุงโรงอาหาร</t>
  </si>
  <si>
    <t>5.7.2</t>
  </si>
  <si>
    <t>ปรับปรุงสำนักงานคณบดี</t>
  </si>
  <si>
    <t>5.7.3</t>
  </si>
  <si>
    <t>ก่อสร้างที่จอดรถ</t>
  </si>
  <si>
    <t>5.7.3.1</t>
  </si>
  <si>
    <t>ที่จอดรถด้านตะวันออก</t>
  </si>
  <si>
    <t>5.7.3.2</t>
  </si>
  <si>
    <t>ที่จอดรถด้านหลังอาคาร 1 (มีหลังคา)</t>
  </si>
  <si>
    <t>5.7.4</t>
  </si>
  <si>
    <t>ระบบความปลอดภัยในคณะฯ</t>
  </si>
  <si>
    <t>5.7.4.1</t>
  </si>
  <si>
    <t>อุปกรณ์ระบบวงจรปิด 1 ชุด</t>
  </si>
  <si>
    <t>5.7.4.2</t>
  </si>
  <si>
    <t>อุปกรณ์สแกนลายนิ้วมือและระบบควบคุมประตูเข้าอาคาร 1 ชุด</t>
  </si>
  <si>
    <t>5.7.5</t>
  </si>
  <si>
    <t>ปรับปรุงภูมิทัศน์</t>
  </si>
  <si>
    <t>ฝ่ายบริหารและโรงพยาบาลสัตว์</t>
  </si>
  <si>
    <t>ภูมิทัศน์คณะสัตวแพทยศาสตร์</t>
  </si>
  <si>
    <t>ภูมิทัศน์โรงพยาบาลสัตว์</t>
  </si>
  <si>
    <t>5.7.6</t>
  </si>
  <si>
    <t>ซ่อมแซมอาคารและครุภัณฑ์</t>
  </si>
  <si>
    <t>5.7.7</t>
  </si>
  <si>
    <t>ค่าจ้างเหมาบริการและอื่นๆ</t>
  </si>
  <si>
    <t>ความเชื่อมโยงกับแผนปฏิบัติราชการประจำปีงบประมาณ พ.ศ. 2551 มหาวิทยาลัยขอนแก่น</t>
  </si>
  <si>
    <t xml:space="preserve">ประเด็นยุทธศาสตร์ </t>
  </si>
  <si>
    <t>มหาวิทยาลัยขอนแก่น</t>
  </si>
  <si>
    <t>คณะ / หน่วยงาน</t>
  </si>
  <si>
    <t>การผลิตบัณฑิตและพัฒนานักศึกษาที่มุ่งส่งเสริมศักยภาพให้เป็นบัณฑิตที่พึงประสงค์</t>
  </si>
  <si>
    <t>( 19 กลยุทธ์  117 โครงการ/กิจกรรม)</t>
  </si>
  <si>
    <t>(7 กลยุทธ์ 26 โครงการ/กิจกรรม)</t>
  </si>
  <si>
    <t>การวิจัยและพัฒนาที่สร้างองค์ความรู้ให้เพิ่มศักยภาพและขีดความสามารถในการแข่งขัน</t>
  </si>
  <si>
    <t xml:space="preserve">สร้างแรงจูงใจและให้การสนับสนุนการของบประมาณสนับสนุนจากหน่วยงานภายนอก
การพัฒนาระบบ กลไก ปัจจัยสนับสนุนการให้บริการวิชาการและการบริการสุขภาพสัตว์
</t>
  </si>
  <si>
    <t>( 6 กลยุทธ์  51 โครงการ/กิจกรรม)</t>
  </si>
  <si>
    <t>(5 กลยุทธ์ 9 โครงการ/กิจกรรม)</t>
  </si>
  <si>
    <t>การบริการวิชาการที่เสริมสร้างการพัฒนาที่ยั่งยืน</t>
  </si>
  <si>
    <t>( 13 กลยุทธ์  29 โครงการ/กิจกรรม)</t>
  </si>
  <si>
    <t>(3 กลยุทธ์ 20 โครงการ/กิจกรรม)</t>
  </si>
  <si>
    <t>การอนุรักษ์ พัฒนา ถ่ายทอดและฟื้นฟูขนบธรรมเนียม ประเพณีและวัฒนธรรม ภาคตะวันออกเฉียงเหนือ</t>
  </si>
  <si>
    <t>การอนุรักษณ์ พัฒนา ถ่ายทอดและฟื้นฟูขนบธรรมเนียมประเพณีและวัฒนธรรมภาคตะวันออกเฉียงเหนือ</t>
  </si>
  <si>
    <t>( 9 กลยุทธ์  19 โครงการ/กิจกรรม)</t>
  </si>
  <si>
    <t>(2 กลยุทธ์ 5 โครงการ/กิจกรรม)</t>
  </si>
  <si>
    <t>การบริหารจัดการองค์กรอย่างมีประสิทธิภาพ</t>
  </si>
  <si>
    <t>( 13 กลยุทธ์  57 โครงการ/กิจกรรม)</t>
  </si>
  <si>
    <t>(7 กลยุทธ์ 22 โครงการ/กิจกรรม)</t>
  </si>
  <si>
    <t xml:space="preserve">สรุปรายละเอียดแผนปฏิบัติราชการประจำปีงบประมาณ พ.ศ. 2551 </t>
  </si>
  <si>
    <t>ประเด็นยุทธศาสตร์</t>
  </si>
  <si>
    <t>เป้าประสงค์</t>
  </si>
  <si>
    <t>ตัวชี้วัด</t>
  </si>
  <si>
    <t xml:space="preserve"> ค่าเป้าหมาย</t>
  </si>
  <si>
    <t>งาน / โครงการ</t>
  </si>
  <si>
    <t>งบประมาณ (ล้านบาท)</t>
  </si>
  <si>
    <t>ปี 51</t>
  </si>
  <si>
    <t>เงินแผ่นดิน</t>
  </si>
  <si>
    <t>เงินรายได้</t>
  </si>
  <si>
    <t>บัณฑิตสัตวแพทย์ มีคุณลักษณะพึงประสงค์ ตรงความต้องการของชุมชน สังคมและประเทศ ในระดับที่สามารถแข่งขันกับนานาชาติได้</t>
  </si>
  <si>
    <t xml:space="preserve">ร้อยละของบัณฑิตระดับปริญญาตรีที่ได้งานทำหรือประกอบอาชีพอิสระภายในระยะเวลา 1 ปี </t>
  </si>
  <si>
    <t>ร้อยละของบัณฑิตระดับปริญญาตรีที่ได้งานทำตรงสาขาที่สำเร็จการศึกษา</t>
  </si>
  <si>
    <t>1.2.3</t>
  </si>
  <si>
    <t>ส่งเสริมและผลักดันให้เกิดหลักสูตร 2 ปริญญาเพิ่มขึ้น</t>
  </si>
  <si>
    <t xml:space="preserve">ร้อยละของบัณฑิตระดับปริญญาตรีที่ได้รับเงินเดือนเริ่มต้นตามเกณฑ์ </t>
  </si>
  <si>
    <t>พัฒนาระบบการเรียนการสอนที่ส่งเสริมกระบวนการเรียนรู้ของนักศึกษา และกระบวนการเรียนรู้ที่เน้นผู้เรียนเป็นสำคัญ เพื่อเสริมสร้างให้เป็นผู้ที่คิดเป็น ทำเป็น แก้ปัญหาเป็น และสามารถเรียนรู้ด้วยตนเองตลอดชีวิต</t>
  </si>
  <si>
    <t xml:space="preserve">ระดับความพึงพอใจต่อบัณฑิตของผู้ใช้บัณฑิต </t>
  </si>
  <si>
    <t xml:space="preserve">จำนวนนักศึกษา หรือศิษย์เก่าที่ได้รับการประกาศเกียรติคุณยกย่อง ในด้านวิชาการ วิชาชีพ คุณธรรม จริยธรรม หรือรางวัลทางวิชาการ  หรือด้านอื่นที่เกี่ยวข้องกับคุณภาพบัณฑิตในระดับชาติหรือระดับนานาชาติ </t>
  </si>
  <si>
    <t>2 คน</t>
  </si>
  <si>
    <t>ร้อยละของหลักสูตรที่ได้มาตรฐานต่อหลักสูตรทั้งหมด</t>
  </si>
  <si>
    <t xml:space="preserve">ร้อยละของหลักสูตรที่ได้ผ่านการประเมินเมื่อครบรอบหลักสูตร </t>
  </si>
  <si>
    <t>ระดับความพึงพอใจของนักศึกษาต่อคุณภาพการสอนของคณาจารย์และสิ่งสนับสนุนการการเรียนรู้</t>
  </si>
  <si>
    <t>ร้อยละของนักศึกษาที่เข้าร่วมกิจกรรม/โครงการพัฒนานักศึกษาต่อจำนวนนักศึกษาเต็มเวลาเทียบเท่า</t>
  </si>
  <si>
    <t>ระดับความสำเร็จของระบบอาจารย์ที่ปรึกษา</t>
  </si>
  <si>
    <t>ระดับความสำเร็จของการจัดกิจกรรมแนะนำเกี่ยวกับอาชีพและการศึกษาต่อ</t>
  </si>
  <si>
    <t>ร้อยละของระดับความพึงพอใจของผู้รับบริการทั่วไป</t>
  </si>
  <si>
    <t>ร้อยละของระดับความพึงพอใจของผู้รับบริการวิชาการ</t>
  </si>
  <si>
    <t>คณะสัตวแพทยศาสตร์ เป็นแหล่งสร้างงานวิจัยและพัฒนาองค์ความรู้ที่ตอบสนองต่อการเพิ่มศักยภาพการแข่งขันของประเทศ</t>
  </si>
  <si>
    <t>จำนวนวิทยานิพนธ์และงานวิชาการของนักศึกษาที่ได้รับรางวัลในระดับชาติหรือนานาชาติ</t>
  </si>
  <si>
    <t>ร้อยละของบทความวิทยานิพนธ์ปริญญาโทที่ตีพิมพ์เผยแพร่ ทั้งในระดับชาติหรือนานาชาติ ต่อจำนวนวิทยานิพนธ์ปริญญาโท</t>
  </si>
  <si>
    <t xml:space="preserve">ร้อยละของงานวิจัย และงานสร้างสรรค์ที่ตีพิมพ์ เผยแพร่ หรือนำไปใช้ประโยชน์ในระดับชาติหรือระดับนานาชาติ ต่ออาจารย์ประจำ </t>
  </si>
  <si>
    <t>จำนวนเงินสนับสนุนงานวิจัยและงานสร้างสรรค์ต่ออาจารย์ประจำ</t>
  </si>
  <si>
    <t>จำนวนเงินสนับสนุนงานวิจัยและงานสร้างสรรค์จากภายในมหาวิทยาลัยต่ออาจารย์ประจำ</t>
  </si>
  <si>
    <t>สร้างแรงจูงใจและให้การสนับสนุนการของบประมาณสนับสนุนจากหน่วยงานภายนอก
การพัฒนาระบบ กลไก ปัจจัยสนับสนุนการให้บริการวิชาการและการบริการสุขภาพสัตว์</t>
  </si>
  <si>
    <t>2.4.2</t>
  </si>
  <si>
    <t>จำนวนเงินสนับสนุนงานวิจัยและงานสร้างสรรค์จากภายนอกมหาวิทยาลัยต่ออาจารย์ประจำ</t>
  </si>
  <si>
    <t>2.4.3</t>
  </si>
  <si>
    <t>สนับสนุนให้อาจารย์ไปทำวิจัยในต่างประเทศ</t>
  </si>
  <si>
    <t>ร้อยละของอาจารย์ประจำที่ได้รับทุนทำวิจัย และงานสร้างสรรค์ภายในและภายนอกต่ออาจารย์ประจำ</t>
  </si>
  <si>
    <t>พัฒนาวารสารวิจัยคณะฯ ให้มีมาตรฐานสากลและมี Impact สูง</t>
  </si>
  <si>
    <t>ร้อยละของบทความวิจัยที่ได้รับการอ้างอิง (Citation) ใน refereed journal หรือในฐานข้อมูลระดับชาติหรือระดับนานาชาติ ต่ออาจารย์ประจำ</t>
  </si>
  <si>
    <t>จำนวนผลงานวิจัยและงานสร้างสรรค์ที่ได้รับการจดทะเบียนสิทธิบัตรหรืออนุสิทธิบัตร</t>
  </si>
  <si>
    <t>คณะสัตวแพทยศาสตร์ เป็นศูนย์กลางการบริการวิชาการด้านสุขภาพสัตว์ของประเทศและอนุภูมิภาคลุ่มน้ำโขง</t>
  </si>
  <si>
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</t>
  </si>
  <si>
    <t>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</t>
  </si>
  <si>
    <t>ร้อยละของอาจารย์ที่เป็นที่ปรึกษา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เป็นกรรมการวิชาการและกรรมการวิชาชีพในระดับชาติและระดับนานาชาติต่ออาจารย์ประจำ</t>
  </si>
  <si>
    <t>จำนวนแหล่งให้บริการวิชาการและวิชาชีพที่ได้รับการยอมรับในระดับชาติหรือระดับนานาชาติ</t>
  </si>
  <si>
    <t>ระดับความสำเร็จและประสิทธิผลของการให้บริการวิชาการและวิชาชีพตามพันธกิจของสถาบัน</t>
  </si>
  <si>
    <t>ค่าใช้จ่ายและมูลค่าของคณะในการบริการวิชาการและวิชาชีพเพื่อสังคมต่ออาจารย์ประจำ</t>
  </si>
  <si>
    <t>4.3 ร้อยละของระดับความพึงพอใจของผู้รับบริการสุขภาพ</t>
  </si>
  <si>
    <t>การอนุรักษณ์ พัฒนา ถ่ายทอดและฟื้นฟูขนบธรรมเนียมประเพณีและวัฒนธรรมภาคตะวันออกเฉียง เหนือ</t>
  </si>
  <si>
    <t>คณะสัตวแพทยศาสตร์ เป็นแหล่งอนุรักษ์ภูมิปัญญาอีสานที่สนับสนุนการพัฒนาและเป็นประโยชน์ต่อชุมชน สังคมและประเทศ</t>
  </si>
  <si>
    <t>ร้อยละของโครงการหรือ กิจกรรมในการอนุรักษ์ พัฒนา และสร้างเสริมเอกลักษณ์ ศิลปะ และวัฒนธรรมต่อจำนวนโครงการหรือกิจกรรมนักศึกษาทั้งหมด</t>
  </si>
  <si>
    <t>ร้อยละเฉลี่ยของนักศึกษาที่เข้าร่วมโครงการหรือ กิจกรรมในการอนุรักษ์ พัฒนา และสร้างเสริมเอกลักษณ์ ศิลปะ และวัฒนธรรมต่อจำนวนนักศึกษาทั้งหมด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</si>
  <si>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</si>
  <si>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จำนวนผลงานหรือชิ้นงานการพัฒนาองค์ความรู้และสร้างมาตรฐานศิลปะและวัฒนธรรม</t>
  </si>
  <si>
    <t>ไม่มี</t>
  </si>
  <si>
    <t>ระดับความสำเร็จและประสิทธิผลในการอนุรักษ์ พัฒนาและสร้างเสริมเอกลักษณ์ศิลปะและวัฒนธรรม</t>
  </si>
  <si>
    <t>คณะสัตวแพทยศาสตร์ มีการบริหารจัดการตามหลักการบริหารกิจการบ้านเมืองที่ดี</t>
  </si>
  <si>
    <t>ระดับความสำเร็จของร้อยละเฉลี่ยถ่วงน้ำหนักในการบรรลุเป้าหมายผลผลิต (งบประมาณแผ่นดิน+งบประมาณเงินรายได้)</t>
  </si>
  <si>
    <t>ระดับความสำเร็จของการใช้ทรัพยากรภายในและภายนอกมหาวิทยาลัยร่วมกัน</t>
  </si>
  <si>
    <t>2 ค่าใช้จ่ายทั้งหมดที่ใช้ในระบบห้องสมุด คอมพิวเตอร์ และศูนย์สารสนเทศต่อนักศึกษา</t>
  </si>
  <si>
    <t>ร้อยละของอาจารย์ประจำที่เข้าร่วมประชุมและนำเสนอผลงานวิชาการ</t>
  </si>
  <si>
    <t>งบประมาณสำหรับพัฒนาคณาจารย์ทั้งในและต่างประเทศต่ออาจารย์ประจำ</t>
  </si>
  <si>
    <t>ร้อยละของอาจารย์ประจำที่มีตำแหน่งทางวิชาการต่ออาจารย์ประจำ</t>
  </si>
  <si>
    <t>ร้อยละของอาจารย์ประจำที่มีวุฒิปริญญาเอกหรือเทียบเท่าต่ออาจารย์ประจำ</t>
  </si>
  <si>
    <t>ร้อยละของบุคลากรสายสนับสนุนที่ได้รับการพัฒนาทักษะทางวิชาชีพทั้งในและต่างประเทศ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</si>
  <si>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</t>
  </si>
  <si>
    <t>ระดับความสำเร็จของการประกันคุณภาพโรงพยาบาลสัตว์</t>
  </si>
  <si>
    <t>ระดับความสำเร็จของการปฏิบัติตามจรรยาบรรณวิชาชีพคณาจารย์</t>
  </si>
  <si>
    <t>โครงการพัฒนาระบบการประเมินผลการปฏิบัติงานของบุคลากรให้เป็นธรรม โปร่งใส</t>
  </si>
  <si>
    <t>ระดับความสำเร็จของการปฏิบัติตามจรรยาบรรณข้าราชการ</t>
  </si>
  <si>
    <t>การให้บริการแบบ One stop service</t>
  </si>
  <si>
    <t>ระดับความสำเร็จของการควบคุมภายใน</t>
  </si>
  <si>
    <t xml:space="preserve">ปรับปรุงและพัฒนาระบบควบคุมภายในและการตรวจสอบภายใน </t>
  </si>
  <si>
    <t>ระดับความสำเร็จของร้อยละเฉลี่ยถ่วงน้ำหนักของอัตราการเบิกจ่ายเงินงบประมาณรายจ่ายลงทุน</t>
  </si>
  <si>
    <t>4 (85%)</t>
  </si>
  <si>
    <t>ระดับความสำเร็จของร้อยละเฉลี่ยถ่วงน้ำหนักของอัตราการเบิกจ่ายเงินงบประมาณรายจ่ายดำเนินการ</t>
  </si>
  <si>
    <t>4 (96%)</t>
  </si>
  <si>
    <t>ระดับความสำเร็จของการดำเนินการตามมาตรการประหยัดไฟฟ้า</t>
  </si>
  <si>
    <t>ระดับความสำเร็จของการดำเนินการตามมาตรการประหยัดน้ำมัน</t>
  </si>
  <si>
    <t>ระดับความสำเร็จของการดำเนินการตามมาตรการประหยัดน้ำประปา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</si>
  <si>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</t>
  </si>
  <si>
    <t>4 (30%)</t>
  </si>
  <si>
    <t>ระดับความสำเร็จของการจัดทำต้นทุนต่อหน่วยผลผลิต</t>
  </si>
  <si>
    <t>ระดับคุณภาพของการกำกับดูแลของกรรมการประจำคณะ</t>
  </si>
  <si>
    <t>ระดับความสำเร็จในการเปิดโอกาสให้ประชาชนเข้ามามีส่วนร่วมในการแสดงความคิดเห็นและร่วมติดตามตรวจสอบผลการปฏิบัติราชการ</t>
  </si>
  <si>
    <t>ระดับคุณภาพของการพัฒนาบุคลากรของคณะ</t>
  </si>
  <si>
    <t>5 (90%)</t>
  </si>
  <si>
    <t>ระดับคุณภาพของการบริหารจัดการระบบฐานข้อมูลสารสนเทศของคณะ</t>
  </si>
  <si>
    <t xml:space="preserve">ระดับความสำเร็จของการดำเนินการตามแผนการจัดการความรู้เพื่อสนับสนุนประเด็นยุทธศาสตร์ </t>
  </si>
  <si>
    <t>ระดับความสำเร็จของการถ่ายทอดตัวชี้วัดและเป้าหมายของระดับองค์กรสู่ระดับบุคคล</t>
  </si>
  <si>
    <t>ระดับความสำเร็จของการพัฒนาคุณภาพการบริหารจัดการภาครัฐ</t>
  </si>
  <si>
    <t xml:space="preserve">ระดับความสำเร็จของประสิทธิภาพของการเรียนรู้ที่เน้นผู้เรียนเป็นสำคัญ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</si>
</sst>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0.0"/>
    <numFmt numFmtId="201" formatCode="_-* #,##0.0_-;\-* #,##0.0_-;_-* &quot;-&quot;??_-;_-@_-"/>
  </numFmts>
  <fonts count="61">
    <font>
      <sz val="10"/>
      <name val="Arial"/>
      <family val="0"/>
    </font>
    <font>
      <b/>
      <sz val="24"/>
      <name val="Browallia New"/>
      <family val="2"/>
    </font>
    <font>
      <sz val="11"/>
      <name val="Browallia New"/>
      <family val="2"/>
    </font>
    <font>
      <b/>
      <sz val="11"/>
      <color indexed="8"/>
      <name val="Browallia New"/>
      <family val="2"/>
    </font>
    <font>
      <b/>
      <sz val="11"/>
      <name val="Browallia New"/>
      <family val="2"/>
    </font>
    <font>
      <sz val="11"/>
      <color indexed="8"/>
      <name val="Browallia New"/>
      <family val="2"/>
    </font>
    <font>
      <b/>
      <sz val="12"/>
      <name val="Browallia New"/>
      <family val="2"/>
    </font>
    <font>
      <b/>
      <sz val="12"/>
      <color indexed="8"/>
      <name val="Browallia New"/>
      <family val="2"/>
    </font>
    <font>
      <sz val="12"/>
      <name val="Browallia New"/>
      <family val="2"/>
    </font>
    <font>
      <sz val="10.5"/>
      <name val="BrowalliaUPC"/>
      <family val="2"/>
    </font>
    <font>
      <sz val="11"/>
      <name val="BrowalliaUPC"/>
      <family val="2"/>
    </font>
    <font>
      <sz val="14"/>
      <name val="Cordia New"/>
      <family val="0"/>
    </font>
    <font>
      <sz val="16"/>
      <name val="Angsana New"/>
      <family val="1"/>
    </font>
    <font>
      <i/>
      <sz val="12"/>
      <name val="Browallia New"/>
      <family val="2"/>
    </font>
    <font>
      <sz val="12"/>
      <name val="BrowalliaUPC"/>
      <family val="2"/>
    </font>
    <font>
      <sz val="11"/>
      <color indexed="8"/>
      <name val="BrowalliaUPC"/>
      <family val="2"/>
    </font>
    <font>
      <sz val="12"/>
      <color indexed="10"/>
      <name val="Browallia New"/>
      <family val="2"/>
    </font>
    <font>
      <sz val="11"/>
      <color indexed="10"/>
      <name val="BrowalliaUPC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2"/>
      <color indexed="8"/>
      <name val="Browallia New"/>
      <family val="2"/>
    </font>
    <font>
      <sz val="12"/>
      <color indexed="12"/>
      <name val="Browallia New"/>
      <family val="2"/>
    </font>
    <font>
      <sz val="1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99" fontId="5" fillId="0" borderId="0" xfId="36" applyNumberFormat="1" applyFont="1" applyBorder="1" applyAlignment="1">
      <alignment vertical="top" wrapText="1"/>
    </xf>
    <xf numFmtId="199" fontId="2" fillId="0" borderId="0" xfId="36" applyNumberFormat="1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199" fontId="7" fillId="33" borderId="11" xfId="36" applyNumberFormat="1" applyFont="1" applyFill="1" applyBorder="1" applyAlignment="1">
      <alignment horizontal="center" vertical="top" wrapText="1"/>
    </xf>
    <xf numFmtId="199" fontId="8" fillId="33" borderId="11" xfId="36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99" fontId="2" fillId="0" borderId="14" xfId="36" applyNumberFormat="1" applyFont="1" applyBorder="1" applyAlignment="1">
      <alignment vertical="top" wrapText="1"/>
    </xf>
    <xf numFmtId="199" fontId="2" fillId="0" borderId="14" xfId="36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199" fontId="2" fillId="0" borderId="19" xfId="36" applyNumberFormat="1" applyFont="1" applyBorder="1" applyAlignment="1">
      <alignment vertical="top" wrapText="1"/>
    </xf>
    <xf numFmtId="199" fontId="2" fillId="0" borderId="19" xfId="36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99" fontId="2" fillId="0" borderId="0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8" fillId="0" borderId="18" xfId="44" applyFont="1" applyFill="1" applyBorder="1" applyAlignment="1">
      <alignment vertical="top"/>
      <protection/>
    </xf>
    <xf numFmtId="0" fontId="8" fillId="0" borderId="18" xfId="44" applyFont="1" applyFill="1" applyBorder="1" applyAlignment="1">
      <alignment vertical="top" wrapText="1"/>
      <protection/>
    </xf>
    <xf numFmtId="0" fontId="8" fillId="0" borderId="18" xfId="44" applyFont="1" applyBorder="1" applyAlignment="1">
      <alignment vertical="top"/>
      <protection/>
    </xf>
    <xf numFmtId="0" fontId="8" fillId="0" borderId="17" xfId="0" applyFont="1" applyBorder="1" applyAlignment="1">
      <alignment vertical="top"/>
    </xf>
    <xf numFmtId="0" fontId="8" fillId="0" borderId="18" xfId="44" applyFont="1" applyFill="1" applyBorder="1" applyAlignment="1">
      <alignment horizontal="left" vertical="top"/>
      <protection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8" fillId="0" borderId="17" xfId="44" applyFont="1" applyBorder="1" applyAlignment="1">
      <alignment horizontal="right" vertical="top"/>
      <protection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199" fontId="2" fillId="0" borderId="22" xfId="36" applyNumberFormat="1" applyFont="1" applyBorder="1" applyAlignment="1">
      <alignment vertical="top" wrapText="1"/>
    </xf>
    <xf numFmtId="199" fontId="2" fillId="0" borderId="22" xfId="36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/>
    </xf>
    <xf numFmtId="0" fontId="8" fillId="0" borderId="18" xfId="44" applyFont="1" applyBorder="1" applyAlignment="1">
      <alignment vertical="top" wrapText="1"/>
      <protection/>
    </xf>
    <xf numFmtId="199" fontId="2" fillId="0" borderId="18" xfId="36" applyNumberFormat="1" applyFont="1" applyBorder="1" applyAlignment="1">
      <alignment vertical="top" wrapText="1"/>
    </xf>
    <xf numFmtId="199" fontId="2" fillId="0" borderId="18" xfId="36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0" fontId="8" fillId="0" borderId="17" xfId="44" applyFont="1" applyBorder="1" applyAlignment="1">
      <alignment vertical="top"/>
      <protection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vertical="top" wrapText="1"/>
    </xf>
    <xf numFmtId="0" fontId="2" fillId="0" borderId="25" xfId="0" applyFont="1" applyBorder="1" applyAlignment="1">
      <alignment horizontal="right" vertical="top"/>
    </xf>
    <xf numFmtId="0" fontId="2" fillId="0" borderId="21" xfId="0" applyFont="1" applyBorder="1" applyAlignment="1">
      <alignment vertical="top"/>
    </xf>
    <xf numFmtId="0" fontId="8" fillId="0" borderId="1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/>
    </xf>
    <xf numFmtId="0" fontId="8" fillId="0" borderId="28" xfId="44" applyFont="1" applyBorder="1" applyAlignment="1">
      <alignment vertical="top" wrapText="1"/>
      <protection/>
    </xf>
    <xf numFmtId="0" fontId="2" fillId="0" borderId="29" xfId="0" applyFont="1" applyBorder="1" applyAlignment="1">
      <alignment vertical="top" wrapText="1"/>
    </xf>
    <xf numFmtId="199" fontId="2" fillId="0" borderId="29" xfId="36" applyNumberFormat="1" applyFont="1" applyBorder="1" applyAlignment="1">
      <alignment vertical="top" wrapText="1"/>
    </xf>
    <xf numFmtId="199" fontId="2" fillId="0" borderId="29" xfId="36" applyNumberFormat="1" applyFont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/>
    </xf>
    <xf numFmtId="0" fontId="8" fillId="0" borderId="21" xfId="44" applyFont="1" applyFill="1" applyBorder="1" applyAlignment="1">
      <alignment vertical="top" wrapText="1"/>
      <protection/>
    </xf>
    <xf numFmtId="0" fontId="2" fillId="0" borderId="26" xfId="0" applyFont="1" applyBorder="1" applyAlignment="1">
      <alignment vertical="top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/>
    </xf>
    <xf numFmtId="0" fontId="8" fillId="0" borderId="18" xfId="44" applyFont="1" applyBorder="1" applyAlignment="1">
      <alignment horizontal="left" vertical="top" wrapText="1"/>
      <protection/>
    </xf>
    <xf numFmtId="0" fontId="8" fillId="0" borderId="25" xfId="44" applyFont="1" applyBorder="1" applyAlignment="1">
      <alignment vertical="top"/>
      <protection/>
    </xf>
    <xf numFmtId="0" fontId="8" fillId="0" borderId="21" xfId="44" applyFont="1" applyBorder="1" applyAlignment="1">
      <alignment vertical="top"/>
      <protection/>
    </xf>
    <xf numFmtId="199" fontId="2" fillId="0" borderId="21" xfId="36" applyNumberFormat="1" applyFont="1" applyBorder="1" applyAlignment="1">
      <alignment vertical="top" wrapText="1"/>
    </xf>
    <xf numFmtId="0" fontId="8" fillId="0" borderId="17" xfId="44" applyFont="1" applyBorder="1" applyAlignment="1">
      <alignment horizontal="left" vertical="top"/>
      <protection/>
    </xf>
    <xf numFmtId="0" fontId="8" fillId="0" borderId="18" xfId="44" applyFont="1" applyFill="1" applyBorder="1" applyAlignment="1">
      <alignment horizontal="left" vertical="top" wrapText="1"/>
      <protection/>
    </xf>
    <xf numFmtId="0" fontId="2" fillId="0" borderId="21" xfId="0" applyFont="1" applyBorder="1" applyAlignment="1">
      <alignment vertical="top" wrapText="1"/>
    </xf>
    <xf numFmtId="0" fontId="8" fillId="0" borderId="15" xfId="44" applyFont="1" applyBorder="1" applyAlignment="1">
      <alignment horizontal="left" vertical="top"/>
      <protection/>
    </xf>
    <xf numFmtId="0" fontId="2" fillId="0" borderId="16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8" fillId="0" borderId="3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199" fontId="2" fillId="0" borderId="11" xfId="36" applyNumberFormat="1" applyFont="1" applyBorder="1" applyAlignment="1">
      <alignment vertical="top" wrapText="1"/>
    </xf>
    <xf numFmtId="199" fontId="2" fillId="0" borderId="11" xfId="36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199" fontId="10" fillId="0" borderId="14" xfId="36" applyNumberFormat="1" applyFont="1" applyBorder="1" applyAlignment="1">
      <alignment vertical="top" wrapText="1"/>
    </xf>
    <xf numFmtId="19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199" fontId="10" fillId="0" borderId="19" xfId="36" applyNumberFormat="1" applyFont="1" applyBorder="1" applyAlignment="1">
      <alignment vertical="top" wrapText="1"/>
    </xf>
    <xf numFmtId="44" fontId="9" fillId="0" borderId="15" xfId="38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8" fillId="0" borderId="18" xfId="0" applyFont="1" applyFill="1" applyBorder="1" applyAlignment="1">
      <alignment vertical="top" wrapText="1"/>
    </xf>
    <xf numFmtId="0" fontId="8" fillId="0" borderId="17" xfId="44" applyFont="1" applyFill="1" applyBorder="1" applyAlignment="1">
      <alignment vertical="top"/>
      <protection/>
    </xf>
    <xf numFmtId="0" fontId="9" fillId="0" borderId="18" xfId="0" applyFont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199" fontId="10" fillId="0" borderId="29" xfId="36" applyNumberFormat="1" applyFont="1" applyBorder="1" applyAlignment="1">
      <alignment vertical="top" wrapText="1"/>
    </xf>
    <xf numFmtId="0" fontId="8" fillId="0" borderId="33" xfId="44" applyFont="1" applyBorder="1" applyAlignment="1">
      <alignment vertical="top"/>
      <protection/>
    </xf>
    <xf numFmtId="0" fontId="9" fillId="0" borderId="21" xfId="0" applyFont="1" applyBorder="1" applyAlignment="1">
      <alignment vertical="top"/>
    </xf>
    <xf numFmtId="0" fontId="10" fillId="0" borderId="22" xfId="0" applyFont="1" applyBorder="1" applyAlignment="1">
      <alignment vertical="top" wrapText="1"/>
    </xf>
    <xf numFmtId="199" fontId="10" fillId="0" borderId="22" xfId="36" applyNumberFormat="1" applyFont="1" applyBorder="1" applyAlignment="1">
      <alignment vertical="top" wrapText="1"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199" fontId="10" fillId="0" borderId="19" xfId="36" applyNumberFormat="1" applyFont="1" applyFill="1" applyBorder="1" applyAlignment="1">
      <alignment vertical="top" wrapText="1"/>
    </xf>
    <xf numFmtId="199" fontId="10" fillId="0" borderId="22" xfId="36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/>
    </xf>
    <xf numFmtId="0" fontId="10" fillId="0" borderId="17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vertical="top" wrapText="1"/>
    </xf>
    <xf numFmtId="199" fontId="10" fillId="0" borderId="19" xfId="36" applyNumberFormat="1" applyFont="1" applyBorder="1" applyAlignment="1">
      <alignment vertical="top"/>
    </xf>
    <xf numFmtId="0" fontId="10" fillId="0" borderId="17" xfId="0" applyFont="1" applyFill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10" fillId="0" borderId="2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199" fontId="10" fillId="0" borderId="22" xfId="36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26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/>
    </xf>
    <xf numFmtId="0" fontId="9" fillId="0" borderId="26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8" fillId="0" borderId="0" xfId="44" applyFont="1" applyBorder="1" applyAlignment="1">
      <alignment horizontal="left" vertical="top"/>
      <protection/>
    </xf>
    <xf numFmtId="0" fontId="8" fillId="0" borderId="15" xfId="44" applyFont="1" applyBorder="1" applyAlignment="1">
      <alignment horizontal="left" vertical="top" wrapText="1"/>
      <protection/>
    </xf>
    <xf numFmtId="199" fontId="2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5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vertical="top"/>
    </xf>
    <xf numFmtId="0" fontId="10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 wrapText="1"/>
    </xf>
    <xf numFmtId="199" fontId="10" fillId="0" borderId="11" xfId="36" applyNumberFormat="1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199" fontId="9" fillId="0" borderId="0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200" fontId="8" fillId="0" borderId="17" xfId="44" applyNumberFormat="1" applyFont="1" applyBorder="1" applyAlignment="1">
      <alignment horizontal="left" vertical="top" wrapText="1"/>
      <protection/>
    </xf>
    <xf numFmtId="200" fontId="8" fillId="0" borderId="18" xfId="44" applyNumberFormat="1" applyFont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center" vertical="top"/>
    </xf>
    <xf numFmtId="200" fontId="8" fillId="0" borderId="17" xfId="44" applyNumberFormat="1" applyFont="1" applyBorder="1" applyAlignment="1">
      <alignment horizontal="left" vertical="top"/>
      <protection/>
    </xf>
    <xf numFmtId="0" fontId="9" fillId="0" borderId="16" xfId="0" applyFont="1" applyFill="1" applyBorder="1" applyAlignment="1">
      <alignment vertical="top"/>
    </xf>
    <xf numFmtId="0" fontId="8" fillId="0" borderId="17" xfId="44" applyFont="1" applyFill="1" applyBorder="1" applyAlignment="1">
      <alignment horizontal="right" vertical="top" wrapText="1"/>
      <protection/>
    </xf>
    <xf numFmtId="0" fontId="9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0" fillId="0" borderId="2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center" vertical="top" wrapText="1"/>
    </xf>
    <xf numFmtId="0" fontId="8" fillId="0" borderId="27" xfId="44" applyFont="1" applyBorder="1" applyAlignment="1">
      <alignment vertical="top"/>
      <protection/>
    </xf>
    <xf numFmtId="0" fontId="10" fillId="0" borderId="28" xfId="0" applyFont="1" applyFill="1" applyBorder="1" applyAlignment="1">
      <alignment horizontal="left" vertical="top" wrapText="1"/>
    </xf>
    <xf numFmtId="199" fontId="10" fillId="0" borderId="29" xfId="36" applyNumberFormat="1" applyFont="1" applyBorder="1" applyAlignment="1">
      <alignment horizontal="right" vertical="top" wrapText="1"/>
    </xf>
    <xf numFmtId="199" fontId="10" fillId="0" borderId="19" xfId="36" applyNumberFormat="1" applyFont="1" applyBorder="1" applyAlignment="1">
      <alignment horizontal="right" vertical="top" wrapText="1"/>
    </xf>
    <xf numFmtId="0" fontId="10" fillId="0" borderId="2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200" fontId="8" fillId="0" borderId="17" xfId="44" applyNumberFormat="1" applyFont="1" applyBorder="1" applyAlignment="1">
      <alignment vertical="top"/>
      <protection/>
    </xf>
    <xf numFmtId="0" fontId="15" fillId="0" borderId="14" xfId="0" applyFont="1" applyBorder="1" applyAlignment="1">
      <alignment vertical="top" wrapText="1"/>
    </xf>
    <xf numFmtId="0" fontId="16" fillId="0" borderId="25" xfId="44" applyFont="1" applyBorder="1" applyAlignment="1">
      <alignment vertical="top"/>
      <protection/>
    </xf>
    <xf numFmtId="0" fontId="17" fillId="0" borderId="21" xfId="0" applyFont="1" applyFill="1" applyBorder="1" applyAlignment="1">
      <alignment horizontal="left" vertical="top" wrapText="1"/>
    </xf>
    <xf numFmtId="0" fontId="15" fillId="0" borderId="22" xfId="0" applyFont="1" applyBorder="1" applyAlignment="1">
      <alignment vertical="top" wrapText="1"/>
    </xf>
    <xf numFmtId="199" fontId="15" fillId="0" borderId="22" xfId="36" applyNumberFormat="1" applyFont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200" fontId="16" fillId="0" borderId="0" xfId="44" applyNumberFormat="1" applyFont="1" applyBorder="1" applyAlignment="1">
      <alignment vertical="top"/>
      <protection/>
    </xf>
    <xf numFmtId="199" fontId="15" fillId="0" borderId="14" xfId="36" applyNumberFormat="1" applyFont="1" applyBorder="1" applyAlignment="1">
      <alignment vertical="top" wrapText="1"/>
    </xf>
    <xf numFmtId="199" fontId="15" fillId="0" borderId="11" xfId="36" applyNumberFormat="1" applyFont="1" applyBorder="1" applyAlignment="1">
      <alignment vertical="top" wrapText="1"/>
    </xf>
    <xf numFmtId="199" fontId="10" fillId="0" borderId="28" xfId="36" applyNumberFormat="1" applyFont="1" applyBorder="1" applyAlignment="1">
      <alignment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/>
    </xf>
    <xf numFmtId="199" fontId="10" fillId="0" borderId="36" xfId="36" applyNumberFormat="1" applyFont="1" applyBorder="1" applyAlignment="1">
      <alignment vertical="top" wrapText="1"/>
    </xf>
    <xf numFmtId="199" fontId="2" fillId="0" borderId="36" xfId="36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20" fillId="0" borderId="37" xfId="0" applyFont="1" applyBorder="1" applyAlignment="1">
      <alignment vertical="top"/>
    </xf>
    <xf numFmtId="0" fontId="20" fillId="0" borderId="13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21" fillId="0" borderId="0" xfId="0" applyFont="1" applyAlignment="1">
      <alignment vertical="top"/>
    </xf>
    <xf numFmtId="0" fontId="20" fillId="0" borderId="12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12" xfId="0" applyFont="1" applyBorder="1" applyAlignment="1">
      <alignment vertical="top"/>
    </xf>
    <xf numFmtId="0" fontId="20" fillId="0" borderId="37" xfId="0" applyFont="1" applyBorder="1" applyAlignment="1">
      <alignment vertical="top" wrapText="1"/>
    </xf>
    <xf numFmtId="0" fontId="20" fillId="0" borderId="30" xfId="0" applyFont="1" applyBorder="1" applyAlignment="1">
      <alignment vertical="top"/>
    </xf>
    <xf numFmtId="0" fontId="20" fillId="0" borderId="3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01" fontId="2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33" borderId="38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top"/>
    </xf>
    <xf numFmtId="201" fontId="6" fillId="33" borderId="39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38" xfId="0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199" fontId="8" fillId="0" borderId="10" xfId="36" applyNumberFormat="1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9" fontId="8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99" fontId="8" fillId="0" borderId="15" xfId="36" applyNumberFormat="1" applyFont="1" applyBorder="1" applyAlignment="1">
      <alignment vertical="top"/>
    </xf>
    <xf numFmtId="199" fontId="8" fillId="0" borderId="14" xfId="36" applyNumberFormat="1" applyFont="1" applyBorder="1" applyAlignment="1">
      <alignment vertical="top"/>
    </xf>
    <xf numFmtId="0" fontId="8" fillId="0" borderId="15" xfId="44" applyFont="1" applyFill="1" applyBorder="1" applyAlignment="1">
      <alignment horizontal="left" vertical="top" wrapText="1"/>
      <protection/>
    </xf>
    <xf numFmtId="0" fontId="8" fillId="0" borderId="15" xfId="44" applyFont="1" applyFill="1" applyBorder="1" applyAlignment="1">
      <alignment vertical="top" wrapText="1"/>
      <protection/>
    </xf>
    <xf numFmtId="0" fontId="8" fillId="0" borderId="15" xfId="44" applyFont="1" applyBorder="1" applyAlignment="1">
      <alignment vertical="top" wrapText="1"/>
      <protection/>
    </xf>
    <xf numFmtId="199" fontId="8" fillId="0" borderId="14" xfId="36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9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9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199" fontId="8" fillId="0" borderId="13" xfId="36" applyNumberFormat="1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199" fontId="25" fillId="0" borderId="14" xfId="36" applyNumberFormat="1" applyFont="1" applyBorder="1" applyAlignment="1">
      <alignment horizontal="center" vertical="top" wrapText="1"/>
    </xf>
    <xf numFmtId="0" fontId="8" fillId="0" borderId="15" xfId="44" applyFont="1" applyFill="1" applyBorder="1" applyAlignment="1">
      <alignment horizontal="left" vertical="top"/>
      <protection/>
    </xf>
    <xf numFmtId="3" fontId="8" fillId="0" borderId="14" xfId="0" applyNumberFormat="1" applyFont="1" applyBorder="1" applyAlignment="1">
      <alignment horizontal="center" vertical="top"/>
    </xf>
    <xf numFmtId="199" fontId="8" fillId="0" borderId="15" xfId="36" applyNumberFormat="1" applyFont="1" applyBorder="1" applyAlignment="1">
      <alignment horizontal="left" vertical="top" wrapText="1"/>
    </xf>
    <xf numFmtId="199" fontId="8" fillId="0" borderId="15" xfId="36" applyNumberFormat="1" applyFont="1" applyFill="1" applyBorder="1" applyAlignment="1">
      <alignment horizontal="left" vertical="top" wrapText="1"/>
    </xf>
    <xf numFmtId="10" fontId="8" fillId="0" borderId="14" xfId="0" applyNumberFormat="1" applyFont="1" applyBorder="1" applyAlignment="1">
      <alignment horizontal="center" vertical="top"/>
    </xf>
    <xf numFmtId="199" fontId="2" fillId="0" borderId="15" xfId="36" applyNumberFormat="1" applyFont="1" applyFill="1" applyBorder="1" applyAlignment="1">
      <alignment horizontal="left" vertical="top" wrapText="1"/>
    </xf>
    <xf numFmtId="199" fontId="10" fillId="0" borderId="15" xfId="36" applyNumberFormat="1" applyFont="1" applyFill="1" applyBorder="1" applyAlignment="1">
      <alignment horizontal="left" vertical="top" wrapText="1"/>
    </xf>
    <xf numFmtId="199" fontId="9" fillId="0" borderId="15" xfId="36" applyNumberFormat="1" applyFont="1" applyFill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vertical="top" wrapText="1"/>
    </xf>
    <xf numFmtId="0" fontId="8" fillId="0" borderId="31" xfId="0" applyFont="1" applyBorder="1" applyAlignment="1">
      <alignment horizontal="left" vertical="top" wrapText="1"/>
    </xf>
    <xf numFmtId="199" fontId="8" fillId="0" borderId="11" xfId="36" applyNumberFormat="1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201" fontId="22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201" fontId="26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201" fontId="9" fillId="0" borderId="0" xfId="0" applyNumberFormat="1" applyFont="1" applyBorder="1" applyAlignment="1">
      <alignment vertical="top"/>
    </xf>
    <xf numFmtId="201" fontId="9" fillId="0" borderId="0" xfId="0" applyNumberFormat="1" applyFont="1" applyFill="1" applyBorder="1" applyAlignment="1">
      <alignment vertical="top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99" fontId="8" fillId="33" borderId="43" xfId="36" applyNumberFormat="1" applyFont="1" applyFill="1" applyBorder="1" applyAlignment="1">
      <alignment horizontal="center" vertical="top"/>
    </xf>
    <xf numFmtId="199" fontId="8" fillId="33" borderId="44" xfId="36" applyNumberFormat="1" applyFont="1" applyFill="1" applyBorder="1" applyAlignment="1">
      <alignment horizontal="center" vertical="top"/>
    </xf>
    <xf numFmtId="199" fontId="8" fillId="33" borderId="45" xfId="36" applyNumberFormat="1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8" fillId="0" borderId="17" xfId="44" applyFont="1" applyBorder="1" applyAlignment="1">
      <alignment horizontal="left" vertical="top" wrapText="1"/>
      <protection/>
    </xf>
    <xf numFmtId="0" fontId="8" fillId="0" borderId="18" xfId="44" applyFont="1" applyBorder="1" applyAlignment="1">
      <alignment horizontal="left"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8" fillId="0" borderId="17" xfId="44" applyFont="1" applyFill="1" applyBorder="1" applyAlignment="1">
      <alignment horizontal="left" vertical="top" wrapText="1"/>
      <protection/>
    </xf>
    <xf numFmtId="0" fontId="8" fillId="0" borderId="18" xfId="44" applyFont="1" applyFill="1" applyBorder="1" applyAlignment="1">
      <alignment horizontal="left" vertical="top" wrapText="1"/>
      <protection/>
    </xf>
    <xf numFmtId="0" fontId="8" fillId="0" borderId="2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8" fillId="0" borderId="46" xfId="44" applyFont="1" applyFill="1" applyBorder="1" applyAlignment="1">
      <alignment horizontal="left" vertical="top" wrapText="1"/>
      <protection/>
    </xf>
    <xf numFmtId="0" fontId="8" fillId="0" borderId="47" xfId="44" applyFont="1" applyFill="1" applyBorder="1" applyAlignment="1">
      <alignment horizontal="left" vertical="top" wrapText="1"/>
      <protection/>
    </xf>
    <xf numFmtId="44" fontId="9" fillId="0" borderId="13" xfId="38" applyFont="1" applyBorder="1" applyAlignment="1">
      <alignment horizontal="left" vertical="top" wrapText="1"/>
    </xf>
    <xf numFmtId="44" fontId="9" fillId="0" borderId="15" xfId="38" applyFont="1" applyBorder="1" applyAlignment="1">
      <alignment horizontal="left" vertical="top" wrapText="1"/>
    </xf>
    <xf numFmtId="0" fontId="10" fillId="0" borderId="25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7" xfId="44" applyFont="1" applyFill="1" applyBorder="1" applyAlignment="1">
      <alignment horizontal="left" vertical="top" wrapText="1"/>
      <protection/>
    </xf>
    <xf numFmtId="0" fontId="8" fillId="0" borderId="28" xfId="44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200" fontId="8" fillId="0" borderId="17" xfId="44" applyNumberFormat="1" applyFont="1" applyBorder="1" applyAlignment="1">
      <alignment horizontal="left" vertical="top" wrapText="1"/>
      <protection/>
    </xf>
    <xf numFmtId="200" fontId="8" fillId="0" borderId="18" xfId="44" applyNumberFormat="1" applyFont="1" applyBorder="1" applyAlignment="1">
      <alignment horizontal="left" vertical="top" wrapText="1"/>
      <protection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44" applyFont="1" applyBorder="1" applyAlignment="1">
      <alignment horizontal="left" vertical="top" wrapText="1"/>
      <protection/>
    </xf>
    <xf numFmtId="0" fontId="8" fillId="0" borderId="15" xfId="44" applyFont="1" applyBorder="1" applyAlignment="1">
      <alignment horizontal="left" vertical="top" wrapText="1"/>
      <protection/>
    </xf>
    <xf numFmtId="0" fontId="18" fillId="34" borderId="40" xfId="0" applyFont="1" applyFill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18" fillId="34" borderId="42" xfId="0" applyFont="1" applyFill="1" applyBorder="1" applyAlignment="1">
      <alignment horizontal="center"/>
    </xf>
    <xf numFmtId="0" fontId="19" fillId="33" borderId="3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23" fillId="33" borderId="43" xfId="0" applyFont="1" applyFill="1" applyBorder="1" applyAlignment="1">
      <alignment horizontal="center" vertical="top"/>
    </xf>
    <xf numFmtId="0" fontId="23" fillId="33" borderId="44" xfId="0" applyFont="1" applyFill="1" applyBorder="1" applyAlignment="1">
      <alignment horizontal="center" vertical="top"/>
    </xf>
    <xf numFmtId="0" fontId="23" fillId="33" borderId="45" xfId="0" applyFont="1" applyFill="1" applyBorder="1" applyAlignment="1">
      <alignment horizontal="center" vertical="top"/>
    </xf>
    <xf numFmtId="0" fontId="19" fillId="34" borderId="40" xfId="0" applyFont="1" applyFill="1" applyBorder="1" applyAlignment="1">
      <alignment horizontal="center" vertical="top"/>
    </xf>
    <xf numFmtId="0" fontId="19" fillId="34" borderId="41" xfId="0" applyFont="1" applyFill="1" applyBorder="1" applyAlignment="1">
      <alignment horizontal="center" vertical="top"/>
    </xf>
    <xf numFmtId="0" fontId="19" fillId="34" borderId="42" xfId="0" applyFont="1" applyFill="1" applyBorder="1" applyAlignment="1">
      <alignment horizontal="center" vertical="top"/>
    </xf>
    <xf numFmtId="0" fontId="23" fillId="33" borderId="37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op9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office.kku.ac.th/~vm-office/file/OperationPlanvet51_1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1"/>
      <sheetName val="op1"/>
      <sheetName val="op2"/>
      <sheetName val="op3"/>
      <sheetName val="2"/>
      <sheetName val="op4"/>
      <sheetName val="op6"/>
      <sheetName val="op7"/>
      <sheetName val="op8"/>
      <sheetName val="f9"/>
      <sheetName val="op9"/>
      <sheetName val="op10"/>
      <sheetName val="3"/>
      <sheetName val="op11"/>
      <sheetName val="op12"/>
      <sheetName val="op13"/>
      <sheetName val="f3"/>
      <sheetName val="op14"/>
      <sheetName val="4"/>
      <sheetName val="op15"/>
      <sheetName val="op16"/>
      <sheetName val="op17"/>
    </sheetNames>
    <sheetDataSet>
      <sheetData sheetId="10">
        <row r="76">
          <cell r="K76">
            <v>2552400</v>
          </cell>
        </row>
        <row r="81">
          <cell r="K81">
            <v>67520</v>
          </cell>
        </row>
        <row r="82">
          <cell r="K82">
            <v>30000</v>
          </cell>
        </row>
        <row r="83">
          <cell r="K83">
            <v>230000</v>
          </cell>
        </row>
        <row r="87">
          <cell r="K87">
            <v>63000</v>
          </cell>
        </row>
        <row r="96">
          <cell r="K96">
            <v>200000</v>
          </cell>
        </row>
        <row r="101">
          <cell r="K101">
            <v>200000</v>
          </cell>
        </row>
        <row r="102">
          <cell r="K102">
            <v>20000</v>
          </cell>
        </row>
        <row r="103">
          <cell r="K103">
            <v>15000</v>
          </cell>
        </row>
        <row r="105">
          <cell r="K105">
            <v>240000</v>
          </cell>
        </row>
        <row r="110">
          <cell r="K110">
            <v>25000</v>
          </cell>
        </row>
        <row r="111">
          <cell r="K111">
            <v>80000</v>
          </cell>
        </row>
        <row r="112">
          <cell r="K112">
            <v>110000</v>
          </cell>
        </row>
        <row r="113">
          <cell r="K113">
            <v>450000</v>
          </cell>
        </row>
        <row r="116">
          <cell r="K116">
            <v>916800</v>
          </cell>
        </row>
        <row r="126">
          <cell r="K126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1.28515625" style="1" customWidth="1"/>
    <col min="2" max="2" width="3.421875" style="1" customWidth="1"/>
    <col min="3" max="3" width="28.140625" style="2" customWidth="1"/>
    <col min="4" max="4" width="17.57421875" style="5" hidden="1" customWidth="1"/>
    <col min="5" max="5" width="5.140625" style="18" customWidth="1"/>
    <col min="6" max="6" width="5.8515625" style="18" customWidth="1"/>
    <col min="7" max="7" width="46.7109375" style="2" customWidth="1"/>
    <col min="8" max="8" width="31.140625" style="5" customWidth="1"/>
    <col min="9" max="10" width="11.8515625" style="6" customWidth="1"/>
    <col min="11" max="11" width="10.140625" style="7" customWidth="1"/>
    <col min="12" max="16384" width="9.140625" style="1" customWidth="1"/>
  </cols>
  <sheetData>
    <row r="1" spans="2:11" ht="42" customHeight="1" thickBot="1">
      <c r="B1" s="282" t="s">
        <v>0</v>
      </c>
      <c r="C1" s="283"/>
      <c r="D1" s="283"/>
      <c r="E1" s="283"/>
      <c r="F1" s="283"/>
      <c r="G1" s="283"/>
      <c r="H1" s="283"/>
      <c r="I1" s="283"/>
      <c r="J1" s="283"/>
      <c r="K1" s="284"/>
    </row>
    <row r="2" spans="4:6" ht="10.5" customHeight="1">
      <c r="D2" s="3"/>
      <c r="E2" s="4"/>
      <c r="F2" s="4"/>
    </row>
    <row r="3" spans="2:11" s="10" customFormat="1" ht="21.75" customHeight="1">
      <c r="B3" s="285" t="s">
        <v>1</v>
      </c>
      <c r="C3" s="286"/>
      <c r="D3" s="8" t="s">
        <v>2</v>
      </c>
      <c r="E3" s="285" t="s">
        <v>3</v>
      </c>
      <c r="F3" s="287"/>
      <c r="G3" s="286"/>
      <c r="H3" s="9" t="s">
        <v>2</v>
      </c>
      <c r="I3" s="288" t="s">
        <v>4</v>
      </c>
      <c r="J3" s="289"/>
      <c r="K3" s="290"/>
    </row>
    <row r="4" spans="2:11" s="10" customFormat="1" ht="21.75" customHeight="1">
      <c r="B4" s="291" t="s">
        <v>5</v>
      </c>
      <c r="C4" s="292"/>
      <c r="D4" s="11"/>
      <c r="E4" s="291"/>
      <c r="F4" s="293"/>
      <c r="G4" s="292"/>
      <c r="H4" s="12"/>
      <c r="I4" s="13" t="s">
        <v>6</v>
      </c>
      <c r="J4" s="13" t="s">
        <v>7</v>
      </c>
      <c r="K4" s="14" t="s">
        <v>8</v>
      </c>
    </row>
    <row r="5" spans="2:11" ht="50.25" customHeight="1">
      <c r="B5" s="15">
        <v>1.1</v>
      </c>
      <c r="C5" s="16" t="s">
        <v>9</v>
      </c>
      <c r="D5" s="17" t="s">
        <v>10</v>
      </c>
      <c r="E5" s="18" t="s">
        <v>11</v>
      </c>
      <c r="F5" s="294" t="s">
        <v>12</v>
      </c>
      <c r="G5" s="295"/>
      <c r="H5" s="17" t="s">
        <v>13</v>
      </c>
      <c r="I5" s="20"/>
      <c r="J5" s="21"/>
      <c r="K5" s="21">
        <f>I5+J5</f>
        <v>0</v>
      </c>
    </row>
    <row r="6" spans="2:11" ht="18.75" customHeight="1" hidden="1">
      <c r="B6" s="15"/>
      <c r="C6" s="22"/>
      <c r="D6" s="17" t="s">
        <v>14</v>
      </c>
      <c r="E6" s="23"/>
      <c r="F6" s="24" t="s">
        <v>15</v>
      </c>
      <c r="G6" s="25" t="s">
        <v>16</v>
      </c>
      <c r="H6" s="26" t="s">
        <v>17</v>
      </c>
      <c r="I6" s="27"/>
      <c r="J6" s="28"/>
      <c r="K6" s="28">
        <f>I6+J6</f>
        <v>0</v>
      </c>
    </row>
    <row r="7" spans="2:11" ht="16.5" customHeight="1" hidden="1">
      <c r="B7" s="15"/>
      <c r="C7" s="22"/>
      <c r="D7" s="17"/>
      <c r="E7" s="23"/>
      <c r="F7" s="24" t="s">
        <v>18</v>
      </c>
      <c r="G7" s="25" t="s">
        <v>19</v>
      </c>
      <c r="H7" s="26" t="s">
        <v>13</v>
      </c>
      <c r="I7" s="27"/>
      <c r="J7" s="27"/>
      <c r="K7" s="28">
        <f>I7+J7</f>
        <v>0</v>
      </c>
    </row>
    <row r="8" spans="2:12" ht="16.5" customHeight="1">
      <c r="B8" s="15"/>
      <c r="C8" s="22"/>
      <c r="D8" s="17"/>
      <c r="E8" s="23" t="s">
        <v>20</v>
      </c>
      <c r="F8" s="29" t="s">
        <v>21</v>
      </c>
      <c r="G8" s="25"/>
      <c r="H8" s="26" t="s">
        <v>22</v>
      </c>
      <c r="I8" s="27">
        <v>250000</v>
      </c>
      <c r="J8" s="27"/>
      <c r="K8" s="28">
        <f>I8+J8</f>
        <v>250000</v>
      </c>
      <c r="L8" s="30">
        <f>K8+K9+K18+K26+K27+K28+K42+K44+K45+K48+K51+K52+K53+K54+K55+K57+K58+K59</f>
        <v>7633000</v>
      </c>
    </row>
    <row r="9" spans="2:11" ht="16.5" customHeight="1">
      <c r="B9" s="15"/>
      <c r="C9" s="22"/>
      <c r="D9" s="17"/>
      <c r="E9" s="23" t="s">
        <v>23</v>
      </c>
      <c r="F9" s="29" t="s">
        <v>24</v>
      </c>
      <c r="G9" s="25"/>
      <c r="H9" s="26" t="s">
        <v>17</v>
      </c>
      <c r="I9" s="27">
        <f>SUM(I10:I17)</f>
        <v>1050000</v>
      </c>
      <c r="J9" s="27"/>
      <c r="K9" s="28">
        <f>I9+J9</f>
        <v>1050000</v>
      </c>
    </row>
    <row r="10" spans="2:11" ht="16.5" customHeight="1" hidden="1">
      <c r="B10" s="15"/>
      <c r="C10" s="22"/>
      <c r="D10" s="17"/>
      <c r="E10" s="23"/>
      <c r="F10" s="31" t="s">
        <v>25</v>
      </c>
      <c r="G10" s="32" t="s">
        <v>26</v>
      </c>
      <c r="H10" s="26"/>
      <c r="I10" s="27">
        <v>30000</v>
      </c>
      <c r="J10" s="27"/>
      <c r="K10" s="28"/>
    </row>
    <row r="11" spans="2:11" ht="34.5" hidden="1">
      <c r="B11" s="15"/>
      <c r="C11" s="22"/>
      <c r="D11" s="17"/>
      <c r="E11" s="23"/>
      <c r="F11" s="31" t="s">
        <v>27</v>
      </c>
      <c r="G11" s="33" t="s">
        <v>28</v>
      </c>
      <c r="H11" s="26"/>
      <c r="I11" s="27">
        <v>30000</v>
      </c>
      <c r="J11" s="27"/>
      <c r="K11" s="28"/>
    </row>
    <row r="12" spans="2:11" ht="34.5" hidden="1">
      <c r="B12" s="15"/>
      <c r="C12" s="22"/>
      <c r="D12" s="17"/>
      <c r="E12" s="23"/>
      <c r="F12" s="31" t="s">
        <v>29</v>
      </c>
      <c r="G12" s="33" t="s">
        <v>30</v>
      </c>
      <c r="H12" s="26"/>
      <c r="I12" s="27">
        <v>60000</v>
      </c>
      <c r="J12" s="27"/>
      <c r="K12" s="28"/>
    </row>
    <row r="13" spans="2:11" ht="16.5" customHeight="1" hidden="1">
      <c r="B13" s="15"/>
      <c r="C13" s="22"/>
      <c r="D13" s="17"/>
      <c r="E13" s="23"/>
      <c r="F13" s="31" t="s">
        <v>31</v>
      </c>
      <c r="G13" s="32" t="s">
        <v>32</v>
      </c>
      <c r="H13" s="26"/>
      <c r="I13" s="27">
        <v>100000</v>
      </c>
      <c r="J13" s="27"/>
      <c r="K13" s="28"/>
    </row>
    <row r="14" spans="2:11" ht="16.5" customHeight="1" hidden="1">
      <c r="B14" s="15"/>
      <c r="C14" s="22"/>
      <c r="D14" s="17"/>
      <c r="E14" s="23"/>
      <c r="F14" s="31" t="s">
        <v>33</v>
      </c>
      <c r="G14" s="32" t="s">
        <v>34</v>
      </c>
      <c r="H14" s="26"/>
      <c r="I14" s="27">
        <v>250000</v>
      </c>
      <c r="J14" s="27"/>
      <c r="K14" s="28"/>
    </row>
    <row r="15" spans="2:11" ht="16.5" customHeight="1" hidden="1">
      <c r="B15" s="15"/>
      <c r="C15" s="22"/>
      <c r="D15" s="17"/>
      <c r="E15" s="23"/>
      <c r="F15" s="31" t="s">
        <v>35</v>
      </c>
      <c r="G15" s="32" t="s">
        <v>36</v>
      </c>
      <c r="H15" s="26"/>
      <c r="I15" s="27">
        <v>250000</v>
      </c>
      <c r="J15" s="27"/>
      <c r="K15" s="28"/>
    </row>
    <row r="16" spans="2:11" ht="16.5" customHeight="1" hidden="1">
      <c r="B16" s="15"/>
      <c r="C16" s="22"/>
      <c r="D16" s="17"/>
      <c r="E16" s="23"/>
      <c r="F16" s="31" t="s">
        <v>37</v>
      </c>
      <c r="G16" s="32" t="s">
        <v>38</v>
      </c>
      <c r="H16" s="26"/>
      <c r="I16" s="27">
        <v>250000</v>
      </c>
      <c r="J16" s="27"/>
      <c r="K16" s="28"/>
    </row>
    <row r="17" spans="2:11" ht="16.5" customHeight="1" hidden="1">
      <c r="B17" s="15"/>
      <c r="C17" s="22"/>
      <c r="D17" s="17"/>
      <c r="E17" s="23"/>
      <c r="F17" s="31" t="s">
        <v>39</v>
      </c>
      <c r="G17" s="32" t="s">
        <v>40</v>
      </c>
      <c r="H17" s="26"/>
      <c r="I17" s="27">
        <v>80000</v>
      </c>
      <c r="J17" s="27"/>
      <c r="K17" s="28"/>
    </row>
    <row r="18" spans="2:11" ht="16.5" customHeight="1">
      <c r="B18" s="15"/>
      <c r="C18" s="22"/>
      <c r="D18" s="17"/>
      <c r="E18" s="23" t="s">
        <v>41</v>
      </c>
      <c r="F18" s="31" t="s">
        <v>42</v>
      </c>
      <c r="G18" s="32"/>
      <c r="H18" s="26" t="s">
        <v>17</v>
      </c>
      <c r="I18" s="27">
        <f>SUM(I19:I25)</f>
        <v>2056000</v>
      </c>
      <c r="J18" s="27"/>
      <c r="K18" s="28">
        <f>I18+J18</f>
        <v>2056000</v>
      </c>
    </row>
    <row r="19" spans="2:11" ht="16.5" customHeight="1" hidden="1">
      <c r="B19" s="15"/>
      <c r="C19" s="22"/>
      <c r="D19" s="17"/>
      <c r="E19" s="23"/>
      <c r="F19" s="31" t="s">
        <v>43</v>
      </c>
      <c r="G19" s="34" t="s">
        <v>44</v>
      </c>
      <c r="H19" s="26"/>
      <c r="I19" s="27">
        <v>150000</v>
      </c>
      <c r="J19" s="27"/>
      <c r="K19" s="28"/>
    </row>
    <row r="20" spans="2:11" ht="16.5" customHeight="1" hidden="1">
      <c r="B20" s="15"/>
      <c r="C20" s="22"/>
      <c r="D20" s="17"/>
      <c r="E20" s="23"/>
      <c r="F20" s="31" t="s">
        <v>45</v>
      </c>
      <c r="G20" s="34" t="s">
        <v>46</v>
      </c>
      <c r="H20" s="26"/>
      <c r="I20" s="27">
        <v>70000</v>
      </c>
      <c r="J20" s="27"/>
      <c r="K20" s="28"/>
    </row>
    <row r="21" spans="2:11" ht="16.5" customHeight="1" hidden="1">
      <c r="B21" s="15"/>
      <c r="C21" s="22"/>
      <c r="D21" s="17"/>
      <c r="E21" s="23"/>
      <c r="F21" s="31" t="s">
        <v>47</v>
      </c>
      <c r="G21" s="34" t="s">
        <v>48</v>
      </c>
      <c r="H21" s="26"/>
      <c r="I21" s="27">
        <v>1200000</v>
      </c>
      <c r="J21" s="27"/>
      <c r="K21" s="28"/>
    </row>
    <row r="22" spans="2:11" ht="16.5" customHeight="1" hidden="1">
      <c r="B22" s="15"/>
      <c r="C22" s="22"/>
      <c r="D22" s="17"/>
      <c r="E22" s="23"/>
      <c r="F22" s="31" t="s">
        <v>49</v>
      </c>
      <c r="G22" s="34" t="s">
        <v>50</v>
      </c>
      <c r="H22" s="26"/>
      <c r="I22" s="27">
        <v>480000</v>
      </c>
      <c r="J22" s="27"/>
      <c r="K22" s="28"/>
    </row>
    <row r="23" spans="2:11" ht="16.5" customHeight="1" hidden="1">
      <c r="B23" s="15"/>
      <c r="C23" s="22"/>
      <c r="D23" s="17"/>
      <c r="E23" s="23"/>
      <c r="F23" s="31" t="s">
        <v>51</v>
      </c>
      <c r="G23" s="34" t="s">
        <v>52</v>
      </c>
      <c r="H23" s="26"/>
      <c r="I23" s="27">
        <v>36000</v>
      </c>
      <c r="J23" s="27"/>
      <c r="K23" s="28"/>
    </row>
    <row r="24" spans="2:11" ht="16.5" customHeight="1" hidden="1">
      <c r="B24" s="15"/>
      <c r="C24" s="22"/>
      <c r="D24" s="17"/>
      <c r="E24" s="23"/>
      <c r="F24" s="31" t="s">
        <v>53</v>
      </c>
      <c r="G24" s="34" t="s">
        <v>54</v>
      </c>
      <c r="H24" s="26"/>
      <c r="I24" s="27">
        <v>20000</v>
      </c>
      <c r="J24" s="27"/>
      <c r="K24" s="28"/>
    </row>
    <row r="25" spans="2:11" ht="16.5" customHeight="1" hidden="1">
      <c r="B25" s="15"/>
      <c r="C25" s="22"/>
      <c r="D25" s="17"/>
      <c r="E25" s="23"/>
      <c r="F25" s="31" t="s">
        <v>55</v>
      </c>
      <c r="G25" s="34" t="s">
        <v>56</v>
      </c>
      <c r="H25" s="26"/>
      <c r="I25" s="27">
        <v>100000</v>
      </c>
      <c r="J25" s="27"/>
      <c r="K25" s="28"/>
    </row>
    <row r="26" spans="2:11" ht="16.5" customHeight="1">
      <c r="B26" s="15"/>
      <c r="C26" s="22"/>
      <c r="D26" s="17"/>
      <c r="E26" s="23" t="s">
        <v>57</v>
      </c>
      <c r="F26" s="35" t="s">
        <v>58</v>
      </c>
      <c r="G26" s="25"/>
      <c r="H26" s="26" t="s">
        <v>17</v>
      </c>
      <c r="I26" s="27">
        <v>400000</v>
      </c>
      <c r="J26" s="27"/>
      <c r="K26" s="28">
        <f>I26+J26</f>
        <v>400000</v>
      </c>
    </row>
    <row r="27" spans="2:11" ht="16.5" customHeight="1">
      <c r="B27" s="15"/>
      <c r="C27" s="22"/>
      <c r="D27" s="17"/>
      <c r="E27" s="23" t="s">
        <v>59</v>
      </c>
      <c r="F27" s="36" t="s">
        <v>60</v>
      </c>
      <c r="H27" s="26" t="s">
        <v>17</v>
      </c>
      <c r="I27" s="27">
        <v>150000</v>
      </c>
      <c r="J27" s="27"/>
      <c r="K27" s="28">
        <f>I27+J27</f>
        <v>150000</v>
      </c>
    </row>
    <row r="28" spans="2:11" ht="16.5" customHeight="1">
      <c r="B28" s="15"/>
      <c r="C28" s="22"/>
      <c r="D28" s="17"/>
      <c r="E28" s="23" t="s">
        <v>61</v>
      </c>
      <c r="F28" s="32" t="s">
        <v>62</v>
      </c>
      <c r="G28" s="37"/>
      <c r="H28" s="26" t="s">
        <v>17</v>
      </c>
      <c r="I28" s="27">
        <v>44000</v>
      </c>
      <c r="J28" s="27"/>
      <c r="K28" s="28">
        <f>I28+J28</f>
        <v>44000</v>
      </c>
    </row>
    <row r="29" spans="2:11" ht="19.5" customHeight="1" hidden="1">
      <c r="B29" s="38"/>
      <c r="C29" s="22"/>
      <c r="D29" s="17"/>
      <c r="E29" s="39"/>
      <c r="F29" s="40" t="s">
        <v>63</v>
      </c>
      <c r="G29" s="41" t="s">
        <v>64</v>
      </c>
      <c r="H29" s="42"/>
      <c r="I29" s="43">
        <v>30000</v>
      </c>
      <c r="J29" s="43"/>
      <c r="K29" s="44"/>
    </row>
    <row r="30" spans="2:11" ht="19.5" customHeight="1" hidden="1">
      <c r="B30" s="38"/>
      <c r="C30" s="22"/>
      <c r="D30" s="17"/>
      <c r="E30" s="39"/>
      <c r="F30" s="40" t="s">
        <v>63</v>
      </c>
      <c r="G30" s="41" t="s">
        <v>65</v>
      </c>
      <c r="H30" s="42"/>
      <c r="I30" s="43">
        <v>332000</v>
      </c>
      <c r="J30" s="43"/>
      <c r="K30" s="44"/>
    </row>
    <row r="31" spans="2:11" ht="19.5" customHeight="1" hidden="1">
      <c r="B31" s="38"/>
      <c r="C31" s="22"/>
      <c r="D31" s="17"/>
      <c r="E31" s="39"/>
      <c r="F31" s="40" t="s">
        <v>63</v>
      </c>
      <c r="G31" s="41" t="s">
        <v>66</v>
      </c>
      <c r="H31" s="42"/>
      <c r="I31" s="43">
        <v>180000</v>
      </c>
      <c r="J31" s="43"/>
      <c r="K31" s="44"/>
    </row>
    <row r="32" spans="2:11" ht="19.5" customHeight="1" hidden="1">
      <c r="B32" s="38"/>
      <c r="C32" s="22"/>
      <c r="D32" s="17"/>
      <c r="E32" s="39"/>
      <c r="F32" s="40" t="s">
        <v>63</v>
      </c>
      <c r="G32" s="41" t="s">
        <v>67</v>
      </c>
      <c r="H32" s="42"/>
      <c r="I32" s="43">
        <v>60000</v>
      </c>
      <c r="J32" s="43"/>
      <c r="K32" s="44"/>
    </row>
    <row r="33" spans="2:11" ht="19.5" customHeight="1" hidden="1">
      <c r="B33" s="38"/>
      <c r="C33" s="22"/>
      <c r="D33" s="17"/>
      <c r="E33" s="39"/>
      <c r="F33" s="40" t="s">
        <v>63</v>
      </c>
      <c r="G33" s="41" t="s">
        <v>68</v>
      </c>
      <c r="H33" s="42"/>
      <c r="I33" s="43">
        <v>18000</v>
      </c>
      <c r="J33" s="43"/>
      <c r="K33" s="44"/>
    </row>
    <row r="34" spans="2:11" ht="19.5" customHeight="1" hidden="1">
      <c r="B34" s="38"/>
      <c r="C34" s="22"/>
      <c r="D34" s="17"/>
      <c r="E34" s="39"/>
      <c r="F34" s="40" t="s">
        <v>63</v>
      </c>
      <c r="G34" s="41" t="s">
        <v>69</v>
      </c>
      <c r="H34" s="42"/>
      <c r="I34" s="43">
        <v>212000</v>
      </c>
      <c r="J34" s="43"/>
      <c r="K34" s="44"/>
    </row>
    <row r="35" spans="2:11" ht="19.5" customHeight="1" hidden="1">
      <c r="B35" s="38"/>
      <c r="C35" s="22"/>
      <c r="D35" s="17"/>
      <c r="E35" s="39"/>
      <c r="F35" s="40" t="s">
        <v>63</v>
      </c>
      <c r="G35" s="41" t="s">
        <v>70</v>
      </c>
      <c r="H35" s="42"/>
      <c r="I35" s="43">
        <v>96000</v>
      </c>
      <c r="J35" s="43"/>
      <c r="K35" s="44"/>
    </row>
    <row r="36" spans="2:11" ht="19.5" customHeight="1" hidden="1">
      <c r="B36" s="38"/>
      <c r="C36" s="22"/>
      <c r="D36" s="17"/>
      <c r="E36" s="39"/>
      <c r="F36" s="40" t="s">
        <v>63</v>
      </c>
      <c r="G36" s="41" t="s">
        <v>71</v>
      </c>
      <c r="H36" s="42"/>
      <c r="I36" s="43">
        <v>90000</v>
      </c>
      <c r="J36" s="43"/>
      <c r="K36" s="44"/>
    </row>
    <row r="37" spans="2:11" ht="19.5" customHeight="1" hidden="1">
      <c r="B37" s="38"/>
      <c r="C37" s="22"/>
      <c r="D37" s="17"/>
      <c r="E37" s="39"/>
      <c r="F37" s="40" t="s">
        <v>63</v>
      </c>
      <c r="G37" s="41" t="s">
        <v>72</v>
      </c>
      <c r="H37" s="42"/>
      <c r="I37" s="43">
        <v>35000</v>
      </c>
      <c r="J37" s="43"/>
      <c r="K37" s="44"/>
    </row>
    <row r="38" spans="2:11" ht="34.5" hidden="1">
      <c r="B38" s="38"/>
      <c r="C38" s="45"/>
      <c r="D38" s="2"/>
      <c r="E38" s="24"/>
      <c r="F38" s="46" t="s">
        <v>63</v>
      </c>
      <c r="G38" s="47" t="s">
        <v>73</v>
      </c>
      <c r="H38" s="26"/>
      <c r="I38" s="48">
        <v>150000</v>
      </c>
      <c r="J38" s="48"/>
      <c r="K38" s="49"/>
    </row>
    <row r="39" spans="2:11" ht="34.5" hidden="1">
      <c r="B39" s="38"/>
      <c r="C39" s="45"/>
      <c r="D39" s="2"/>
      <c r="E39" s="24"/>
      <c r="F39" s="46" t="s">
        <v>63</v>
      </c>
      <c r="G39" s="47" t="s">
        <v>74</v>
      </c>
      <c r="H39" s="26"/>
      <c r="I39" s="48">
        <v>150000</v>
      </c>
      <c r="J39" s="48"/>
      <c r="K39" s="49"/>
    </row>
    <row r="40" spans="2:11" ht="17.25" hidden="1">
      <c r="B40" s="38"/>
      <c r="C40" s="45"/>
      <c r="D40" s="2"/>
      <c r="E40" s="24"/>
      <c r="F40" s="46" t="s">
        <v>63</v>
      </c>
      <c r="G40" s="47" t="s">
        <v>75</v>
      </c>
      <c r="H40" s="26"/>
      <c r="I40" s="48">
        <v>7000</v>
      </c>
      <c r="J40" s="48"/>
      <c r="K40" s="49"/>
    </row>
    <row r="41" spans="2:11" ht="17.25" hidden="1">
      <c r="B41" s="38"/>
      <c r="C41" s="45"/>
      <c r="D41" s="2"/>
      <c r="E41" s="24"/>
      <c r="F41" s="46" t="s">
        <v>63</v>
      </c>
      <c r="G41" s="47" t="s">
        <v>76</v>
      </c>
      <c r="H41" s="26"/>
      <c r="I41" s="48">
        <v>98000</v>
      </c>
      <c r="J41" s="48"/>
      <c r="K41" s="49"/>
    </row>
    <row r="42" spans="2:11" ht="16.5" customHeight="1">
      <c r="B42" s="50"/>
      <c r="C42" s="51"/>
      <c r="D42" s="17"/>
      <c r="E42" s="23" t="s">
        <v>77</v>
      </c>
      <c r="F42" s="52" t="s">
        <v>78</v>
      </c>
      <c r="G42" s="53"/>
      <c r="H42" s="26" t="s">
        <v>79</v>
      </c>
      <c r="I42" s="27">
        <v>405000</v>
      </c>
      <c r="J42" s="27"/>
      <c r="K42" s="28">
        <f>I42+J42</f>
        <v>405000</v>
      </c>
    </row>
    <row r="43" spans="2:11" ht="16.5" customHeight="1" hidden="1">
      <c r="B43" s="54"/>
      <c r="C43" s="55"/>
      <c r="D43" s="42"/>
      <c r="E43" s="39"/>
      <c r="F43" s="56" t="s">
        <v>63</v>
      </c>
      <c r="G43" s="57" t="s">
        <v>80</v>
      </c>
      <c r="H43" s="42"/>
      <c r="I43" s="43">
        <v>200000</v>
      </c>
      <c r="J43" s="43"/>
      <c r="K43" s="44"/>
    </row>
    <row r="44" spans="2:11" ht="18.75" customHeight="1">
      <c r="B44" s="38">
        <v>1.2</v>
      </c>
      <c r="C44" s="296" t="s">
        <v>81</v>
      </c>
      <c r="D44" s="17"/>
      <c r="E44" s="39" t="s">
        <v>82</v>
      </c>
      <c r="F44" s="297" t="s">
        <v>83</v>
      </c>
      <c r="G44" s="298"/>
      <c r="H44" s="42" t="s">
        <v>17</v>
      </c>
      <c r="I44" s="43">
        <v>60000</v>
      </c>
      <c r="J44" s="43"/>
      <c r="K44" s="28">
        <f>I44+J44</f>
        <v>60000</v>
      </c>
    </row>
    <row r="45" spans="2:11" ht="17.25">
      <c r="B45" s="38"/>
      <c r="C45" s="296"/>
      <c r="D45" s="17"/>
      <c r="E45" s="59" t="s">
        <v>84</v>
      </c>
      <c r="F45" s="60" t="s">
        <v>85</v>
      </c>
      <c r="G45" s="61"/>
      <c r="H45" s="62" t="s">
        <v>17</v>
      </c>
      <c r="I45" s="63">
        <v>20000</v>
      </c>
      <c r="J45" s="63"/>
      <c r="K45" s="64">
        <f>I45+J45</f>
        <v>20000</v>
      </c>
    </row>
    <row r="46" spans="2:11" ht="17.25">
      <c r="B46" s="38"/>
      <c r="C46" s="296"/>
      <c r="D46" s="17"/>
      <c r="E46" s="39"/>
      <c r="F46" s="65"/>
      <c r="G46" s="66"/>
      <c r="H46" s="42"/>
      <c r="I46" s="43"/>
      <c r="J46" s="43"/>
      <c r="K46" s="44"/>
    </row>
    <row r="47" spans="2:11" ht="16.5" customHeight="1">
      <c r="B47" s="67">
        <v>1.3</v>
      </c>
      <c r="C47" s="299" t="s">
        <v>86</v>
      </c>
      <c r="D47" s="17"/>
      <c r="E47" s="39" t="s">
        <v>87</v>
      </c>
      <c r="F47" s="301" t="s">
        <v>88</v>
      </c>
      <c r="G47" s="298"/>
      <c r="H47" s="42" t="s">
        <v>17</v>
      </c>
      <c r="I47" s="43"/>
      <c r="J47" s="43"/>
      <c r="K47" s="44"/>
    </row>
    <row r="48" spans="2:11" ht="16.5" customHeight="1">
      <c r="B48" s="38"/>
      <c r="C48" s="296"/>
      <c r="D48" s="17"/>
      <c r="E48" s="39" t="s">
        <v>89</v>
      </c>
      <c r="F48" s="31" t="s">
        <v>90</v>
      </c>
      <c r="G48" s="68"/>
      <c r="H48" s="42" t="s">
        <v>17</v>
      </c>
      <c r="I48" s="43">
        <v>180000</v>
      </c>
      <c r="J48" s="43"/>
      <c r="K48" s="28">
        <f>I48+J48</f>
        <v>180000</v>
      </c>
    </row>
    <row r="49" spans="2:11" ht="51.75" customHeight="1">
      <c r="B49" s="69"/>
      <c r="C49" s="300"/>
      <c r="D49" s="17"/>
      <c r="E49" s="39" t="s">
        <v>91</v>
      </c>
      <c r="F49" s="302" t="s">
        <v>92</v>
      </c>
      <c r="G49" s="303"/>
      <c r="H49" s="42" t="s">
        <v>93</v>
      </c>
      <c r="I49" s="43"/>
      <c r="J49" s="43"/>
      <c r="K49" s="44"/>
    </row>
    <row r="50" spans="2:11" ht="34.5">
      <c r="B50" s="38">
        <v>1.4</v>
      </c>
      <c r="C50" s="22" t="s">
        <v>94</v>
      </c>
      <c r="D50" s="17"/>
      <c r="E50" s="39" t="s">
        <v>95</v>
      </c>
      <c r="F50" s="304" t="s">
        <v>96</v>
      </c>
      <c r="G50" s="300"/>
      <c r="H50" s="42" t="s">
        <v>17</v>
      </c>
      <c r="I50" s="43"/>
      <c r="J50" s="43"/>
      <c r="K50" s="44"/>
    </row>
    <row r="51" spans="2:11" ht="16.5" customHeight="1">
      <c r="B51" s="15"/>
      <c r="C51" s="22"/>
      <c r="D51" s="17"/>
      <c r="E51" s="39" t="s">
        <v>97</v>
      </c>
      <c r="F51" s="71" t="s">
        <v>98</v>
      </c>
      <c r="G51" s="37"/>
      <c r="H51" s="26" t="s">
        <v>17</v>
      </c>
      <c r="I51" s="27">
        <f>SUM(I29:I37)</f>
        <v>1053000</v>
      </c>
      <c r="J51" s="27"/>
      <c r="K51" s="28">
        <f>I51+J51</f>
        <v>1053000</v>
      </c>
    </row>
    <row r="52" spans="2:11" ht="17.25">
      <c r="B52" s="38"/>
      <c r="C52" s="45"/>
      <c r="D52" s="2"/>
      <c r="E52" s="39" t="s">
        <v>99</v>
      </c>
      <c r="F52" s="72" t="s">
        <v>100</v>
      </c>
      <c r="G52" s="1"/>
      <c r="H52" s="42" t="s">
        <v>17</v>
      </c>
      <c r="I52" s="73">
        <v>40000</v>
      </c>
      <c r="J52" s="73"/>
      <c r="K52" s="28">
        <f>I52+J52</f>
        <v>40000</v>
      </c>
    </row>
    <row r="53" spans="2:11" ht="19.5" customHeight="1">
      <c r="B53" s="38"/>
      <c r="C53" s="22"/>
      <c r="D53" s="17"/>
      <c r="E53" s="39" t="s">
        <v>101</v>
      </c>
      <c r="F53" s="52" t="s">
        <v>102</v>
      </c>
      <c r="G53" s="41"/>
      <c r="H53" s="42" t="s">
        <v>17</v>
      </c>
      <c r="I53" s="43">
        <v>30000</v>
      </c>
      <c r="J53" s="43"/>
      <c r="K53" s="28">
        <f>I53+J53</f>
        <v>30000</v>
      </c>
    </row>
    <row r="54" spans="2:11" ht="16.5" customHeight="1">
      <c r="B54" s="15"/>
      <c r="C54" s="22"/>
      <c r="D54" s="17"/>
      <c r="E54" s="39" t="s">
        <v>103</v>
      </c>
      <c r="F54" s="74" t="s">
        <v>104</v>
      </c>
      <c r="G54" s="53"/>
      <c r="H54" s="26" t="s">
        <v>17</v>
      </c>
      <c r="I54" s="27">
        <v>5000</v>
      </c>
      <c r="J54" s="27"/>
      <c r="K54" s="28">
        <f>I54+J54</f>
        <v>5000</v>
      </c>
    </row>
    <row r="55" spans="2:11" ht="16.5" customHeight="1">
      <c r="B55" s="15"/>
      <c r="C55" s="22"/>
      <c r="D55" s="17"/>
      <c r="E55" s="39" t="s">
        <v>105</v>
      </c>
      <c r="F55" s="74" t="s">
        <v>106</v>
      </c>
      <c r="G55" s="53"/>
      <c r="H55" s="42" t="s">
        <v>107</v>
      </c>
      <c r="I55" s="43">
        <v>1500000</v>
      </c>
      <c r="J55" s="43"/>
      <c r="K55" s="44">
        <f>I55+J55</f>
        <v>1500000</v>
      </c>
    </row>
    <row r="56" spans="2:11" ht="34.5" customHeight="1">
      <c r="B56" s="38"/>
      <c r="C56" s="22"/>
      <c r="D56" s="17"/>
      <c r="E56" s="39" t="s">
        <v>108</v>
      </c>
      <c r="F56" s="305" t="s">
        <v>109</v>
      </c>
      <c r="G56" s="306"/>
      <c r="H56" s="42"/>
      <c r="I56" s="43"/>
      <c r="J56" s="43"/>
      <c r="K56" s="44"/>
    </row>
    <row r="57" spans="2:11" ht="17.25">
      <c r="B57" s="67">
        <v>1.5</v>
      </c>
      <c r="C57" s="307" t="s">
        <v>110</v>
      </c>
      <c r="D57" s="17"/>
      <c r="E57" s="39" t="s">
        <v>111</v>
      </c>
      <c r="F57" s="35" t="s">
        <v>112</v>
      </c>
      <c r="G57" s="76"/>
      <c r="H57" s="42" t="s">
        <v>113</v>
      </c>
      <c r="I57" s="43">
        <v>160000</v>
      </c>
      <c r="J57" s="43"/>
      <c r="K57" s="28">
        <f>I57+J57</f>
        <v>160000</v>
      </c>
    </row>
    <row r="58" spans="2:11" ht="17.25">
      <c r="B58" s="69"/>
      <c r="C58" s="308"/>
      <c r="D58" s="17"/>
      <c r="E58" s="39" t="s">
        <v>114</v>
      </c>
      <c r="F58" s="77" t="s">
        <v>115</v>
      </c>
      <c r="G58" s="1"/>
      <c r="H58" s="42" t="s">
        <v>113</v>
      </c>
      <c r="I58" s="43">
        <v>50000</v>
      </c>
      <c r="J58" s="43"/>
      <c r="K58" s="28">
        <f>I58+J58</f>
        <v>50000</v>
      </c>
    </row>
    <row r="59" spans="2:11" s="2" customFormat="1" ht="51.75">
      <c r="B59" s="78">
        <v>1.6</v>
      </c>
      <c r="C59" s="79" t="s">
        <v>116</v>
      </c>
      <c r="D59" s="17"/>
      <c r="E59" s="80" t="s">
        <v>117</v>
      </c>
      <c r="F59" s="309" t="s">
        <v>118</v>
      </c>
      <c r="G59" s="310"/>
      <c r="H59" s="42" t="s">
        <v>17</v>
      </c>
      <c r="I59" s="43">
        <v>180000</v>
      </c>
      <c r="J59" s="43"/>
      <c r="K59" s="28">
        <f>I59+J59</f>
        <v>180000</v>
      </c>
    </row>
    <row r="60" spans="2:11" ht="16.5">
      <c r="B60" s="38">
        <v>1.7</v>
      </c>
      <c r="C60" s="296" t="s">
        <v>119</v>
      </c>
      <c r="D60" s="17"/>
      <c r="E60" s="23" t="s">
        <v>120</v>
      </c>
      <c r="F60" s="311" t="s">
        <v>121</v>
      </c>
      <c r="G60" s="312"/>
      <c r="H60" s="26" t="s">
        <v>107</v>
      </c>
      <c r="I60" s="43"/>
      <c r="J60" s="43"/>
      <c r="K60" s="28">
        <f>I60+J60</f>
        <v>0</v>
      </c>
    </row>
    <row r="61" spans="2:11" ht="17.25">
      <c r="B61" s="38"/>
      <c r="C61" s="296"/>
      <c r="D61" s="17"/>
      <c r="E61" s="23" t="s">
        <v>122</v>
      </c>
      <c r="F61" s="32" t="s">
        <v>123</v>
      </c>
      <c r="G61" s="25"/>
      <c r="H61" s="26" t="s">
        <v>107</v>
      </c>
      <c r="I61" s="27"/>
      <c r="J61" s="27"/>
      <c r="K61" s="28"/>
    </row>
    <row r="62" spans="2:11" ht="33" customHeight="1">
      <c r="B62" s="81"/>
      <c r="C62" s="82"/>
      <c r="D62" s="83"/>
      <c r="E62" s="84" t="s">
        <v>124</v>
      </c>
      <c r="F62" s="313" t="s">
        <v>125</v>
      </c>
      <c r="G62" s="314"/>
      <c r="H62" s="83" t="s">
        <v>107</v>
      </c>
      <c r="I62" s="85"/>
      <c r="J62" s="85"/>
      <c r="K62" s="86"/>
    </row>
    <row r="63" spans="2:12" s="93" customFormat="1" ht="19.5" customHeight="1">
      <c r="B63" s="87">
        <v>2.1</v>
      </c>
      <c r="C63" s="315" t="s">
        <v>126</v>
      </c>
      <c r="D63" s="88" t="s">
        <v>127</v>
      </c>
      <c r="E63" s="89" t="s">
        <v>128</v>
      </c>
      <c r="F63" s="317" t="s">
        <v>129</v>
      </c>
      <c r="G63" s="318"/>
      <c r="H63" s="90" t="s">
        <v>130</v>
      </c>
      <c r="I63" s="91">
        <v>400000</v>
      </c>
      <c r="J63" s="91"/>
      <c r="K63" s="21">
        <f>I63+J63</f>
        <v>400000</v>
      </c>
      <c r="L63" s="92">
        <f>K63+K64+K70</f>
        <v>769500</v>
      </c>
    </row>
    <row r="64" spans="2:11" s="93" customFormat="1" ht="19.5" customHeight="1">
      <c r="B64" s="87"/>
      <c r="C64" s="316"/>
      <c r="D64" s="88"/>
      <c r="E64" s="94" t="s">
        <v>131</v>
      </c>
      <c r="F64" s="95" t="s">
        <v>132</v>
      </c>
      <c r="G64" s="96"/>
      <c r="H64" s="97" t="s">
        <v>113</v>
      </c>
      <c r="I64" s="98">
        <f>SUM(I65:I69)</f>
        <v>169500</v>
      </c>
      <c r="J64" s="98"/>
      <c r="K64" s="28">
        <f aca="true" t="shared" si="0" ref="K64:K70">I64+J64</f>
        <v>169500</v>
      </c>
    </row>
    <row r="65" spans="2:11" s="93" customFormat="1" ht="19.5" customHeight="1" hidden="1">
      <c r="B65" s="87"/>
      <c r="C65" s="99"/>
      <c r="D65" s="88"/>
      <c r="E65" s="94"/>
      <c r="F65" s="95" t="s">
        <v>133</v>
      </c>
      <c r="G65" s="79" t="s">
        <v>134</v>
      </c>
      <c r="H65" s="97"/>
      <c r="I65" s="98">
        <v>26500</v>
      </c>
      <c r="J65" s="98"/>
      <c r="K65" s="28">
        <f t="shared" si="0"/>
        <v>26500</v>
      </c>
    </row>
    <row r="66" spans="2:11" s="93" customFormat="1" ht="17.25" hidden="1">
      <c r="B66" s="100"/>
      <c r="C66" s="99"/>
      <c r="D66" s="88"/>
      <c r="E66" s="94"/>
      <c r="F66" s="95" t="s">
        <v>135</v>
      </c>
      <c r="G66" s="34" t="s">
        <v>136</v>
      </c>
      <c r="H66" s="97"/>
      <c r="I66" s="98">
        <v>13000</v>
      </c>
      <c r="J66" s="98"/>
      <c r="K66" s="28">
        <f t="shared" si="0"/>
        <v>13000</v>
      </c>
    </row>
    <row r="67" spans="2:11" s="93" customFormat="1" ht="14.25" customHeight="1" hidden="1">
      <c r="B67" s="100"/>
      <c r="D67" s="88"/>
      <c r="E67" s="94"/>
      <c r="F67" s="95" t="s">
        <v>137</v>
      </c>
      <c r="G67" s="32" t="s">
        <v>138</v>
      </c>
      <c r="H67" s="97"/>
      <c r="I67" s="98">
        <v>100000</v>
      </c>
      <c r="J67" s="98"/>
      <c r="K67" s="28">
        <f t="shared" si="0"/>
        <v>100000</v>
      </c>
    </row>
    <row r="68" spans="2:11" s="93" customFormat="1" ht="14.25" customHeight="1" hidden="1">
      <c r="B68" s="100"/>
      <c r="C68" s="101"/>
      <c r="D68" s="88"/>
      <c r="E68" s="94"/>
      <c r="F68" s="95" t="s">
        <v>139</v>
      </c>
      <c r="G68" s="32" t="s">
        <v>140</v>
      </c>
      <c r="H68" s="97"/>
      <c r="I68" s="98">
        <v>10000</v>
      </c>
      <c r="J68" s="98"/>
      <c r="K68" s="28">
        <f t="shared" si="0"/>
        <v>10000</v>
      </c>
    </row>
    <row r="69" spans="2:11" s="93" customFormat="1" ht="14.25" customHeight="1" hidden="1">
      <c r="B69" s="100"/>
      <c r="C69" s="101"/>
      <c r="D69" s="88"/>
      <c r="E69" s="94"/>
      <c r="F69" s="95" t="s">
        <v>141</v>
      </c>
      <c r="G69" s="34" t="s">
        <v>142</v>
      </c>
      <c r="H69" s="97"/>
      <c r="I69" s="98">
        <v>20000</v>
      </c>
      <c r="J69" s="98"/>
      <c r="K69" s="28">
        <f t="shared" si="0"/>
        <v>20000</v>
      </c>
    </row>
    <row r="70" spans="2:11" ht="16.5" customHeight="1">
      <c r="B70" s="54"/>
      <c r="C70" s="55"/>
      <c r="D70" s="17"/>
      <c r="E70" s="24" t="s">
        <v>143</v>
      </c>
      <c r="F70" s="34" t="s">
        <v>144</v>
      </c>
      <c r="G70" s="53"/>
      <c r="H70" s="26" t="s">
        <v>79</v>
      </c>
      <c r="I70" s="27">
        <f>I43</f>
        <v>200000</v>
      </c>
      <c r="J70" s="27"/>
      <c r="K70" s="28">
        <f t="shared" si="0"/>
        <v>200000</v>
      </c>
    </row>
    <row r="71" spans="2:11" s="93" customFormat="1" ht="51.75">
      <c r="B71" s="102">
        <v>2.2</v>
      </c>
      <c r="C71" s="103" t="s">
        <v>145</v>
      </c>
      <c r="D71" s="88"/>
      <c r="E71" s="94" t="s">
        <v>146</v>
      </c>
      <c r="F71" s="305" t="s">
        <v>147</v>
      </c>
      <c r="G71" s="306"/>
      <c r="H71" s="97" t="s">
        <v>113</v>
      </c>
      <c r="I71" s="98"/>
      <c r="J71" s="98"/>
      <c r="K71" s="28"/>
    </row>
    <row r="72" spans="2:11" s="93" customFormat="1" ht="34.5">
      <c r="B72" s="102">
        <v>2.3</v>
      </c>
      <c r="C72" s="103" t="s">
        <v>148</v>
      </c>
      <c r="D72" s="88"/>
      <c r="E72" s="94" t="s">
        <v>149</v>
      </c>
      <c r="F72" s="104" t="s">
        <v>150</v>
      </c>
      <c r="G72" s="105"/>
      <c r="H72" s="97" t="s">
        <v>113</v>
      </c>
      <c r="I72" s="98"/>
      <c r="J72" s="98"/>
      <c r="K72" s="28"/>
    </row>
    <row r="73" spans="2:11" s="93" customFormat="1" ht="34.5">
      <c r="B73" s="102">
        <v>2.4</v>
      </c>
      <c r="C73" s="103" t="s">
        <v>151</v>
      </c>
      <c r="D73" s="88"/>
      <c r="E73" s="94" t="s">
        <v>152</v>
      </c>
      <c r="F73" s="104" t="s">
        <v>153</v>
      </c>
      <c r="G73" s="105"/>
      <c r="H73" s="97" t="s">
        <v>113</v>
      </c>
      <c r="I73" s="98"/>
      <c r="J73" s="98"/>
      <c r="K73" s="28"/>
    </row>
    <row r="74" spans="2:11" s="93" customFormat="1" ht="34.5" customHeight="1">
      <c r="B74" s="100">
        <v>2.5</v>
      </c>
      <c r="C74" s="319" t="s">
        <v>154</v>
      </c>
      <c r="D74" s="88"/>
      <c r="E74" s="107" t="s">
        <v>155</v>
      </c>
      <c r="F74" s="320" t="s">
        <v>156</v>
      </c>
      <c r="G74" s="321"/>
      <c r="H74" s="108" t="s">
        <v>113</v>
      </c>
      <c r="I74" s="109"/>
      <c r="J74" s="109"/>
      <c r="K74" s="64"/>
    </row>
    <row r="75" spans="2:11" s="93" customFormat="1" ht="17.25">
      <c r="B75" s="100"/>
      <c r="C75" s="319"/>
      <c r="D75" s="88"/>
      <c r="E75" s="89"/>
      <c r="F75" s="110"/>
      <c r="G75" s="111"/>
      <c r="H75" s="112"/>
      <c r="I75" s="113"/>
      <c r="J75" s="113"/>
      <c r="K75" s="44"/>
    </row>
    <row r="76" spans="2:12" s="93" customFormat="1" ht="17.25" customHeight="1">
      <c r="B76" s="87">
        <v>3.1</v>
      </c>
      <c r="C76" s="322" t="s">
        <v>157</v>
      </c>
      <c r="D76" s="90" t="s">
        <v>158</v>
      </c>
      <c r="E76" s="89" t="s">
        <v>159</v>
      </c>
      <c r="F76" s="114" t="s">
        <v>160</v>
      </c>
      <c r="G76" s="115"/>
      <c r="H76" s="115" t="s">
        <v>161</v>
      </c>
      <c r="I76" s="116">
        <f>SUM(I78:I80)</f>
        <v>2552400</v>
      </c>
      <c r="J76" s="117"/>
      <c r="K76" s="28">
        <f>I76+J76</f>
        <v>2552400</v>
      </c>
      <c r="L76" s="92">
        <f>K76+K77+K81+K82+K83+K87+K96</f>
        <v>3642920</v>
      </c>
    </row>
    <row r="77" spans="2:11" s="93" customFormat="1" ht="18.75" customHeight="1">
      <c r="B77" s="87"/>
      <c r="C77" s="323"/>
      <c r="D77" s="90" t="s">
        <v>162</v>
      </c>
      <c r="E77" s="89" t="s">
        <v>163</v>
      </c>
      <c r="F77" s="119" t="s">
        <v>164</v>
      </c>
      <c r="G77" s="120"/>
      <c r="H77" s="121" t="s">
        <v>165</v>
      </c>
      <c r="I77" s="122">
        <v>500000</v>
      </c>
      <c r="J77" s="117"/>
      <c r="K77" s="28">
        <f>I77+J77</f>
        <v>500000</v>
      </c>
    </row>
    <row r="78" spans="2:11" s="93" customFormat="1" ht="16.5" customHeight="1" hidden="1">
      <c r="B78" s="87"/>
      <c r="C78" s="323"/>
      <c r="D78" s="90" t="s">
        <v>166</v>
      </c>
      <c r="E78" s="94"/>
      <c r="F78" s="123" t="s">
        <v>63</v>
      </c>
      <c r="G78" s="120" t="s">
        <v>167</v>
      </c>
      <c r="H78" s="121"/>
      <c r="I78" s="116">
        <f>56910*12</f>
        <v>682920</v>
      </c>
      <c r="J78" s="117"/>
      <c r="K78" s="28">
        <f>I81+J78</f>
        <v>67520</v>
      </c>
    </row>
    <row r="79" spans="2:11" s="93" customFormat="1" ht="18" customHeight="1" hidden="1">
      <c r="B79" s="100"/>
      <c r="C79" s="124"/>
      <c r="D79" s="90"/>
      <c r="E79" s="94"/>
      <c r="F79" s="123" t="s">
        <v>63</v>
      </c>
      <c r="G79" s="120" t="s">
        <v>168</v>
      </c>
      <c r="H79" s="121"/>
      <c r="I79" s="116">
        <f>69580*12</f>
        <v>834960</v>
      </c>
      <c r="J79" s="116"/>
      <c r="K79" s="28"/>
    </row>
    <row r="80" spans="2:11" s="93" customFormat="1" ht="18" customHeight="1" hidden="1">
      <c r="B80" s="100"/>
      <c r="C80" s="124"/>
      <c r="D80" s="90"/>
      <c r="E80" s="94"/>
      <c r="F80" s="123" t="s">
        <v>63</v>
      </c>
      <c r="G80" s="120" t="s">
        <v>169</v>
      </c>
      <c r="H80" s="121"/>
      <c r="I80" s="116">
        <f>794520+240000</f>
        <v>1034520</v>
      </c>
      <c r="J80" s="116"/>
      <c r="K80" s="28"/>
    </row>
    <row r="81" spans="2:11" s="93" customFormat="1" ht="18" customHeight="1">
      <c r="B81" s="125"/>
      <c r="C81" s="126"/>
      <c r="D81" s="90"/>
      <c r="E81" s="94" t="s">
        <v>170</v>
      </c>
      <c r="F81" s="127" t="s">
        <v>171</v>
      </c>
      <c r="G81" s="128"/>
      <c r="H81" s="129" t="s">
        <v>172</v>
      </c>
      <c r="I81" s="117">
        <v>67520</v>
      </c>
      <c r="J81" s="116"/>
      <c r="K81" s="28">
        <f>I81+J81</f>
        <v>67520</v>
      </c>
    </row>
    <row r="82" spans="2:11" s="93" customFormat="1" ht="18" customHeight="1">
      <c r="B82" s="100"/>
      <c r="C82" s="124"/>
      <c r="D82" s="90"/>
      <c r="E82" s="94" t="s">
        <v>173</v>
      </c>
      <c r="F82" s="95" t="s">
        <v>174</v>
      </c>
      <c r="G82" s="105"/>
      <c r="H82" s="129" t="s">
        <v>172</v>
      </c>
      <c r="I82" s="117">
        <v>30000</v>
      </c>
      <c r="J82" s="130"/>
      <c r="K82" s="28">
        <f>I82+J82</f>
        <v>30000</v>
      </c>
    </row>
    <row r="83" spans="2:11" s="93" customFormat="1" ht="21.75">
      <c r="B83" s="87"/>
      <c r="C83" s="118"/>
      <c r="D83" s="90"/>
      <c r="E83" s="94" t="s">
        <v>175</v>
      </c>
      <c r="F83" s="95" t="s">
        <v>176</v>
      </c>
      <c r="G83" s="105"/>
      <c r="H83" s="129" t="s">
        <v>172</v>
      </c>
      <c r="I83" s="117">
        <v>230000</v>
      </c>
      <c r="J83" s="117"/>
      <c r="K83" s="28">
        <f>I83+J83</f>
        <v>230000</v>
      </c>
    </row>
    <row r="84" spans="2:11" s="93" customFormat="1" ht="21.75">
      <c r="B84" s="87"/>
      <c r="C84" s="118"/>
      <c r="D84" s="90"/>
      <c r="E84" s="94" t="s">
        <v>177</v>
      </c>
      <c r="F84" s="93" t="s">
        <v>178</v>
      </c>
      <c r="H84" s="129" t="s">
        <v>179</v>
      </c>
      <c r="I84" s="117"/>
      <c r="J84" s="117"/>
      <c r="K84" s="28"/>
    </row>
    <row r="85" spans="2:11" s="93" customFormat="1" ht="21.75">
      <c r="B85" s="87"/>
      <c r="C85" s="118"/>
      <c r="D85" s="90"/>
      <c r="E85" s="89" t="s">
        <v>180</v>
      </c>
      <c r="F85" s="74" t="s">
        <v>181</v>
      </c>
      <c r="G85" s="70"/>
      <c r="H85" s="112" t="s">
        <v>161</v>
      </c>
      <c r="I85" s="113"/>
      <c r="J85" s="117"/>
      <c r="K85" s="28"/>
    </row>
    <row r="86" spans="2:11" s="93" customFormat="1" ht="17.25" customHeight="1">
      <c r="B86" s="100"/>
      <c r="C86" s="124"/>
      <c r="D86" s="131" t="s">
        <v>182</v>
      </c>
      <c r="E86" s="89" t="s">
        <v>183</v>
      </c>
      <c r="F86" s="74" t="s">
        <v>184</v>
      </c>
      <c r="G86" s="70"/>
      <c r="H86" s="112" t="s">
        <v>107</v>
      </c>
      <c r="I86" s="113"/>
      <c r="J86" s="113"/>
      <c r="K86" s="28"/>
    </row>
    <row r="87" spans="2:11" s="93" customFormat="1" ht="17.25" customHeight="1">
      <c r="B87" s="87"/>
      <c r="C87" s="124"/>
      <c r="D87" s="90" t="s">
        <v>185</v>
      </c>
      <c r="E87" s="89" t="s">
        <v>186</v>
      </c>
      <c r="F87" s="52" t="s">
        <v>187</v>
      </c>
      <c r="G87" s="47"/>
      <c r="H87" s="112" t="s">
        <v>161</v>
      </c>
      <c r="I87" s="113">
        <v>63000</v>
      </c>
      <c r="J87" s="113"/>
      <c r="K87" s="28">
        <f>I87+J87</f>
        <v>63000</v>
      </c>
    </row>
    <row r="88" spans="2:11" s="93" customFormat="1" ht="34.5" customHeight="1">
      <c r="B88" s="132">
        <v>3.2</v>
      </c>
      <c r="C88" s="324" t="s">
        <v>188</v>
      </c>
      <c r="D88" s="90"/>
      <c r="E88" s="94" t="s">
        <v>189</v>
      </c>
      <c r="F88" s="302" t="s">
        <v>190</v>
      </c>
      <c r="G88" s="303"/>
      <c r="H88" s="97" t="s">
        <v>107</v>
      </c>
      <c r="I88" s="98"/>
      <c r="J88" s="98"/>
      <c r="K88" s="28"/>
    </row>
    <row r="89" spans="2:11" s="93" customFormat="1" ht="17.25" customHeight="1">
      <c r="B89" s="87"/>
      <c r="C89" s="325"/>
      <c r="D89" s="90"/>
      <c r="E89" s="94" t="s">
        <v>191</v>
      </c>
      <c r="F89" s="305" t="s">
        <v>192</v>
      </c>
      <c r="G89" s="306"/>
      <c r="H89" s="97" t="s">
        <v>165</v>
      </c>
      <c r="I89" s="98"/>
      <c r="J89" s="98"/>
      <c r="K89" s="28"/>
    </row>
    <row r="90" spans="2:11" s="93" customFormat="1" ht="24" customHeight="1">
      <c r="B90" s="134"/>
      <c r="C90" s="326"/>
      <c r="D90" s="90"/>
      <c r="E90" s="94" t="s">
        <v>193</v>
      </c>
      <c r="F90" s="305" t="s">
        <v>194</v>
      </c>
      <c r="G90" s="306"/>
      <c r="H90" s="97" t="s">
        <v>195</v>
      </c>
      <c r="I90" s="98"/>
      <c r="J90" s="98"/>
      <c r="K90" s="28"/>
    </row>
    <row r="91" spans="2:11" s="93" customFormat="1" ht="17.25" customHeight="1">
      <c r="B91" s="87">
        <v>3.3</v>
      </c>
      <c r="C91" s="325" t="s">
        <v>196</v>
      </c>
      <c r="D91" s="90"/>
      <c r="E91" s="94" t="s">
        <v>197</v>
      </c>
      <c r="F91" s="305" t="s">
        <v>198</v>
      </c>
      <c r="G91" s="306"/>
      <c r="H91" s="97" t="s">
        <v>107</v>
      </c>
      <c r="I91" s="98"/>
      <c r="J91" s="98"/>
      <c r="K91" s="28"/>
    </row>
    <row r="92" spans="2:11" s="93" customFormat="1" ht="17.25" customHeight="1">
      <c r="B92" s="87"/>
      <c r="C92" s="325"/>
      <c r="D92" s="90"/>
      <c r="E92" s="94" t="s">
        <v>199</v>
      </c>
      <c r="F92" s="104" t="s">
        <v>200</v>
      </c>
      <c r="G92" s="75"/>
      <c r="H92" s="97" t="s">
        <v>161</v>
      </c>
      <c r="I92" s="98"/>
      <c r="J92" s="98"/>
      <c r="K92" s="28"/>
    </row>
    <row r="93" spans="2:11" s="93" customFormat="1" ht="17.25" customHeight="1">
      <c r="B93" s="87"/>
      <c r="C93" s="325"/>
      <c r="D93" s="90"/>
      <c r="E93" s="94" t="s">
        <v>201</v>
      </c>
      <c r="F93" s="52" t="s">
        <v>202</v>
      </c>
      <c r="G93" s="75"/>
      <c r="H93" s="97" t="s">
        <v>161</v>
      </c>
      <c r="I93" s="98"/>
      <c r="J93" s="98"/>
      <c r="K93" s="28"/>
    </row>
    <row r="94" spans="2:11" s="93" customFormat="1" ht="17.25" customHeight="1">
      <c r="B94" s="87"/>
      <c r="C94" s="325"/>
      <c r="D94" s="90"/>
      <c r="E94" s="94" t="s">
        <v>203</v>
      </c>
      <c r="F94" s="52" t="s">
        <v>204</v>
      </c>
      <c r="G94" s="75"/>
      <c r="H94" s="97" t="s">
        <v>172</v>
      </c>
      <c r="I94" s="98"/>
      <c r="J94" s="98"/>
      <c r="K94" s="28"/>
    </row>
    <row r="95" spans="2:11" s="93" customFormat="1" ht="34.5" customHeight="1">
      <c r="B95" s="87"/>
      <c r="C95" s="325"/>
      <c r="D95" s="90"/>
      <c r="E95" s="94" t="s">
        <v>205</v>
      </c>
      <c r="F95" s="302" t="s">
        <v>206</v>
      </c>
      <c r="G95" s="303"/>
      <c r="H95" s="97" t="s">
        <v>172</v>
      </c>
      <c r="I95" s="98"/>
      <c r="J95" s="98"/>
      <c r="K95" s="28"/>
    </row>
    <row r="96" spans="2:11" s="93" customFormat="1" ht="17.25">
      <c r="B96" s="87"/>
      <c r="C96" s="133"/>
      <c r="D96" s="90"/>
      <c r="E96" s="94" t="s">
        <v>207</v>
      </c>
      <c r="F96" s="302" t="s">
        <v>208</v>
      </c>
      <c r="G96" s="303"/>
      <c r="H96" s="97" t="s">
        <v>209</v>
      </c>
      <c r="I96" s="98">
        <v>200000</v>
      </c>
      <c r="J96" s="98"/>
      <c r="K96" s="28">
        <f>I96+J96</f>
        <v>200000</v>
      </c>
    </row>
    <row r="97" spans="2:11" s="93" customFormat="1" ht="33.75" customHeight="1">
      <c r="B97" s="87"/>
      <c r="C97" s="124"/>
      <c r="D97" s="90"/>
      <c r="E97" s="94" t="s">
        <v>210</v>
      </c>
      <c r="F97" s="302" t="s">
        <v>211</v>
      </c>
      <c r="G97" s="303"/>
      <c r="H97" s="97" t="s">
        <v>107</v>
      </c>
      <c r="I97" s="98"/>
      <c r="J97" s="98"/>
      <c r="K97" s="28"/>
    </row>
    <row r="98" spans="2:11" s="93" customFormat="1" ht="33.75" customHeight="1">
      <c r="B98" s="87"/>
      <c r="C98" s="124"/>
      <c r="D98" s="90"/>
      <c r="E98" s="94" t="s">
        <v>212</v>
      </c>
      <c r="F98" s="302" t="s">
        <v>213</v>
      </c>
      <c r="G98" s="303"/>
      <c r="H98" s="97" t="s">
        <v>107</v>
      </c>
      <c r="I98" s="98"/>
      <c r="J98" s="98"/>
      <c r="K98" s="28"/>
    </row>
    <row r="99" spans="2:12" s="140" customFormat="1" ht="17.25">
      <c r="B99" s="135">
        <v>4.1</v>
      </c>
      <c r="C99" s="327" t="s">
        <v>214</v>
      </c>
      <c r="D99" s="90" t="s">
        <v>215</v>
      </c>
      <c r="E99" s="136" t="s">
        <v>216</v>
      </c>
      <c r="F99" s="137" t="s">
        <v>217</v>
      </c>
      <c r="G99" s="138"/>
      <c r="H99" s="90" t="s">
        <v>172</v>
      </c>
      <c r="I99" s="113"/>
      <c r="J99" s="113"/>
      <c r="K99" s="44"/>
      <c r="L99" s="139">
        <f>K101+K102+K103</f>
        <v>235000</v>
      </c>
    </row>
    <row r="100" spans="2:12" s="140" customFormat="1" ht="17.25">
      <c r="B100" s="141"/>
      <c r="C100" s="328"/>
      <c r="D100" s="90" t="s">
        <v>218</v>
      </c>
      <c r="E100" s="142" t="s">
        <v>219</v>
      </c>
      <c r="F100" s="74" t="s">
        <v>220</v>
      </c>
      <c r="G100" s="70"/>
      <c r="H100" s="97" t="s">
        <v>172</v>
      </c>
      <c r="I100" s="98"/>
      <c r="J100" s="98"/>
      <c r="K100" s="28"/>
      <c r="L100" s="143"/>
    </row>
    <row r="101" spans="2:12" s="140" customFormat="1" ht="16.5">
      <c r="B101" s="144">
        <v>4.2</v>
      </c>
      <c r="C101" s="329" t="s">
        <v>221</v>
      </c>
      <c r="D101" s="146"/>
      <c r="E101" s="147" t="s">
        <v>222</v>
      </c>
      <c r="F101" s="311" t="s">
        <v>223</v>
      </c>
      <c r="G101" s="312"/>
      <c r="H101" s="97" t="s">
        <v>17</v>
      </c>
      <c r="I101" s="98">
        <v>200000</v>
      </c>
      <c r="J101" s="98"/>
      <c r="K101" s="28">
        <f aca="true" t="shared" si="1" ref="K101:K112">I101+J101</f>
        <v>200000</v>
      </c>
      <c r="L101" s="143"/>
    </row>
    <row r="102" spans="2:12" s="140" customFormat="1" ht="16.5">
      <c r="B102" s="144"/>
      <c r="C102" s="329"/>
      <c r="D102" s="90"/>
      <c r="E102" s="147" t="s">
        <v>224</v>
      </c>
      <c r="F102" s="148" t="s">
        <v>225</v>
      </c>
      <c r="G102" s="25"/>
      <c r="H102" s="97" t="s">
        <v>226</v>
      </c>
      <c r="I102" s="98">
        <v>20000</v>
      </c>
      <c r="J102" s="98"/>
      <c r="K102" s="28">
        <f>I102+J102</f>
        <v>20000</v>
      </c>
      <c r="L102" s="143"/>
    </row>
    <row r="103" spans="2:12" s="140" customFormat="1" ht="56.25" customHeight="1">
      <c r="B103" s="149"/>
      <c r="C103" s="330"/>
      <c r="D103" s="146"/>
      <c r="E103" s="150" t="s">
        <v>227</v>
      </c>
      <c r="F103" s="151" t="s">
        <v>228</v>
      </c>
      <c r="G103" s="152"/>
      <c r="H103" s="146" t="s">
        <v>107</v>
      </c>
      <c r="I103" s="153">
        <v>15000</v>
      </c>
      <c r="J103" s="153"/>
      <c r="K103" s="28">
        <f>I103+J103</f>
        <v>15000</v>
      </c>
      <c r="L103" s="143"/>
    </row>
    <row r="104" spans="2:12" s="140" customFormat="1" ht="30">
      <c r="B104" s="144">
        <v>5.1</v>
      </c>
      <c r="C104" s="154" t="s">
        <v>229</v>
      </c>
      <c r="D104" s="90"/>
      <c r="E104" s="155" t="s">
        <v>230</v>
      </c>
      <c r="F104" s="331" t="s">
        <v>231</v>
      </c>
      <c r="G104" s="332"/>
      <c r="H104" s="90" t="s">
        <v>107</v>
      </c>
      <c r="I104" s="91"/>
      <c r="J104" s="91"/>
      <c r="K104" s="21">
        <f t="shared" si="1"/>
        <v>0</v>
      </c>
      <c r="L104" s="157">
        <f>K105+K110+K111+K112+K113+K116+K126+K130+K132+K137+K138+K139+K142+K145+K148+K149</f>
        <v>10261391</v>
      </c>
    </row>
    <row r="105" spans="2:11" s="140" customFormat="1" ht="16.5">
      <c r="B105" s="144"/>
      <c r="C105" s="154"/>
      <c r="D105" s="90"/>
      <c r="E105" s="147" t="s">
        <v>232</v>
      </c>
      <c r="F105" s="119" t="s">
        <v>233</v>
      </c>
      <c r="G105" s="120"/>
      <c r="H105" s="97" t="s">
        <v>107</v>
      </c>
      <c r="I105" s="98">
        <f>SUM(I106:I109)</f>
        <v>240000</v>
      </c>
      <c r="J105" s="98"/>
      <c r="K105" s="28">
        <f>I105+J105</f>
        <v>240000</v>
      </c>
    </row>
    <row r="106" spans="2:11" s="140" customFormat="1" ht="17.25" hidden="1">
      <c r="B106" s="144"/>
      <c r="C106" s="154"/>
      <c r="D106" s="90"/>
      <c r="E106" s="142"/>
      <c r="F106" s="158" t="s">
        <v>234</v>
      </c>
      <c r="G106" s="159" t="s">
        <v>235</v>
      </c>
      <c r="H106" s="47"/>
      <c r="I106" s="98">
        <v>100000</v>
      </c>
      <c r="J106" s="98"/>
      <c r="K106" s="28">
        <f t="shared" si="1"/>
        <v>100000</v>
      </c>
    </row>
    <row r="107" spans="2:11" s="140" customFormat="1" ht="17.25" hidden="1">
      <c r="B107" s="144"/>
      <c r="C107" s="154"/>
      <c r="D107" s="90"/>
      <c r="E107" s="142"/>
      <c r="F107" s="158" t="s">
        <v>236</v>
      </c>
      <c r="G107" s="159" t="s">
        <v>237</v>
      </c>
      <c r="H107" s="47"/>
      <c r="I107" s="98">
        <v>70000</v>
      </c>
      <c r="J107" s="98"/>
      <c r="K107" s="28"/>
    </row>
    <row r="108" spans="2:11" s="140" customFormat="1" ht="17.25" hidden="1">
      <c r="B108" s="144"/>
      <c r="C108" s="154"/>
      <c r="D108" s="90"/>
      <c r="E108" s="147"/>
      <c r="F108" s="158" t="s">
        <v>238</v>
      </c>
      <c r="G108" s="47" t="s">
        <v>239</v>
      </c>
      <c r="H108" s="97"/>
      <c r="I108" s="98">
        <v>40000</v>
      </c>
      <c r="J108" s="98"/>
      <c r="K108" s="28">
        <f t="shared" si="1"/>
        <v>40000</v>
      </c>
    </row>
    <row r="109" spans="2:12" s="140" customFormat="1" ht="17.25" hidden="1">
      <c r="B109" s="144"/>
      <c r="C109" s="154"/>
      <c r="D109" s="90"/>
      <c r="E109" s="147"/>
      <c r="F109" s="158" t="s">
        <v>240</v>
      </c>
      <c r="G109" s="47" t="s">
        <v>241</v>
      </c>
      <c r="H109" s="97"/>
      <c r="I109" s="98">
        <v>30000</v>
      </c>
      <c r="J109" s="98"/>
      <c r="K109" s="28">
        <f t="shared" si="1"/>
        <v>30000</v>
      </c>
      <c r="L109" s="160"/>
    </row>
    <row r="110" spans="2:12" s="140" customFormat="1" ht="16.5" customHeight="1">
      <c r="B110" s="144"/>
      <c r="C110" s="154"/>
      <c r="D110" s="90"/>
      <c r="E110" s="147" t="s">
        <v>242</v>
      </c>
      <c r="F110" s="104" t="s">
        <v>243</v>
      </c>
      <c r="G110" s="159"/>
      <c r="H110" s="97" t="s">
        <v>107</v>
      </c>
      <c r="I110" s="98">
        <v>25000</v>
      </c>
      <c r="J110" s="98"/>
      <c r="K110" s="28">
        <f t="shared" si="1"/>
        <v>25000</v>
      </c>
      <c r="L110" s="160"/>
    </row>
    <row r="111" spans="2:12" s="140" customFormat="1" ht="33" customHeight="1">
      <c r="B111" s="144"/>
      <c r="C111" s="154"/>
      <c r="D111" s="90"/>
      <c r="E111" s="147" t="s">
        <v>244</v>
      </c>
      <c r="F111" s="320" t="s">
        <v>245</v>
      </c>
      <c r="G111" s="321"/>
      <c r="H111" s="97" t="s">
        <v>246</v>
      </c>
      <c r="I111" s="98">
        <v>80000</v>
      </c>
      <c r="J111" s="98"/>
      <c r="K111" s="28">
        <f t="shared" si="1"/>
        <v>80000</v>
      </c>
      <c r="L111" s="160"/>
    </row>
    <row r="112" spans="2:12" s="140" customFormat="1" ht="17.25">
      <c r="B112" s="141"/>
      <c r="C112" s="161"/>
      <c r="D112" s="97"/>
      <c r="E112" s="147" t="s">
        <v>247</v>
      </c>
      <c r="F112" s="104" t="s">
        <v>248</v>
      </c>
      <c r="G112" s="159"/>
      <c r="H112" s="97" t="s">
        <v>179</v>
      </c>
      <c r="I112" s="98">
        <v>110000</v>
      </c>
      <c r="J112" s="98"/>
      <c r="K112" s="28">
        <f t="shared" si="1"/>
        <v>110000</v>
      </c>
      <c r="L112" s="160"/>
    </row>
    <row r="113" spans="2:11" s="140" customFormat="1" ht="15" customHeight="1">
      <c r="B113" s="144">
        <v>5.2</v>
      </c>
      <c r="C113" s="327" t="s">
        <v>249</v>
      </c>
      <c r="D113" s="90"/>
      <c r="E113" s="142" t="s">
        <v>250</v>
      </c>
      <c r="F113" s="333" t="s">
        <v>251</v>
      </c>
      <c r="G113" s="334"/>
      <c r="H113" s="90" t="s">
        <v>209</v>
      </c>
      <c r="I113" s="91">
        <f>SUM(I114:I115)</f>
        <v>450000</v>
      </c>
      <c r="J113" s="91"/>
      <c r="K113" s="28">
        <f>I113+J113</f>
        <v>450000</v>
      </c>
    </row>
    <row r="114" spans="2:11" s="140" customFormat="1" ht="16.5" customHeight="1" hidden="1">
      <c r="B114" s="144"/>
      <c r="C114" s="329"/>
      <c r="D114" s="90"/>
      <c r="E114" s="164" t="s">
        <v>252</v>
      </c>
      <c r="F114" s="162" t="s">
        <v>253</v>
      </c>
      <c r="G114" s="163" t="s">
        <v>254</v>
      </c>
      <c r="H114" s="97"/>
      <c r="I114" s="98">
        <v>400000</v>
      </c>
      <c r="J114" s="98"/>
      <c r="K114" s="28"/>
    </row>
    <row r="115" spans="2:11" s="140" customFormat="1" ht="16.5" customHeight="1" hidden="1">
      <c r="B115" s="144"/>
      <c r="C115" s="329"/>
      <c r="D115" s="90"/>
      <c r="E115" s="164" t="s">
        <v>255</v>
      </c>
      <c r="F115" s="162" t="s">
        <v>256</v>
      </c>
      <c r="G115" s="163" t="s">
        <v>257</v>
      </c>
      <c r="H115" s="97"/>
      <c r="I115" s="98">
        <v>50000</v>
      </c>
      <c r="J115" s="98"/>
      <c r="K115" s="28"/>
    </row>
    <row r="116" spans="2:11" s="140" customFormat="1" ht="16.5" customHeight="1">
      <c r="B116" s="144"/>
      <c r="C116" s="329"/>
      <c r="D116" s="90"/>
      <c r="E116" s="164" t="s">
        <v>252</v>
      </c>
      <c r="F116" s="165" t="s">
        <v>258</v>
      </c>
      <c r="G116" s="163"/>
      <c r="H116" s="97"/>
      <c r="I116" s="98">
        <f>I117+I120</f>
        <v>916800</v>
      </c>
      <c r="J116" s="98"/>
      <c r="K116" s="28">
        <f>I116+J116</f>
        <v>916800</v>
      </c>
    </row>
    <row r="117" spans="2:11" s="140" customFormat="1" ht="16.5" customHeight="1" hidden="1">
      <c r="B117" s="144"/>
      <c r="C117" s="154"/>
      <c r="D117" s="90"/>
      <c r="E117" s="166"/>
      <c r="F117" s="305" t="s">
        <v>167</v>
      </c>
      <c r="G117" s="306"/>
      <c r="H117" s="97" t="s">
        <v>107</v>
      </c>
      <c r="I117" s="98">
        <f>SUM(I118:I120)</f>
        <v>791280</v>
      </c>
      <c r="J117" s="98"/>
      <c r="K117" s="28"/>
    </row>
    <row r="118" spans="2:11" s="140" customFormat="1" ht="16.5" customHeight="1" hidden="1">
      <c r="B118" s="144"/>
      <c r="C118" s="154"/>
      <c r="D118" s="90"/>
      <c r="E118" s="166"/>
      <c r="F118" s="167" t="s">
        <v>63</v>
      </c>
      <c r="G118" s="75" t="s">
        <v>259</v>
      </c>
      <c r="H118" s="97"/>
      <c r="I118" s="98">
        <f>31580*12</f>
        <v>378960</v>
      </c>
      <c r="J118" s="98"/>
      <c r="K118" s="28"/>
    </row>
    <row r="119" spans="2:11" s="140" customFormat="1" ht="16.5" customHeight="1" hidden="1">
      <c r="B119" s="144"/>
      <c r="C119" s="154"/>
      <c r="D119" s="90"/>
      <c r="E119" s="166"/>
      <c r="F119" s="167" t="s">
        <v>63</v>
      </c>
      <c r="G119" s="75" t="s">
        <v>172</v>
      </c>
      <c r="H119" s="97"/>
      <c r="I119" s="98">
        <f>23900*12</f>
        <v>286800</v>
      </c>
      <c r="J119" s="98"/>
      <c r="K119" s="28"/>
    </row>
    <row r="120" spans="2:11" s="140" customFormat="1" ht="16.5" customHeight="1" hidden="1">
      <c r="B120" s="144"/>
      <c r="C120" s="154"/>
      <c r="D120" s="90"/>
      <c r="E120" s="166"/>
      <c r="F120" s="305" t="s">
        <v>168</v>
      </c>
      <c r="G120" s="306"/>
      <c r="H120" s="97" t="s">
        <v>107</v>
      </c>
      <c r="I120" s="98">
        <f>10460*12</f>
        <v>125520</v>
      </c>
      <c r="J120" s="98"/>
      <c r="K120" s="28"/>
    </row>
    <row r="121" spans="2:11" s="140" customFormat="1" ht="16.5" customHeight="1">
      <c r="B121" s="166">
        <v>5.3</v>
      </c>
      <c r="C121" s="168" t="s">
        <v>260</v>
      </c>
      <c r="D121" s="90"/>
      <c r="E121" s="147" t="s">
        <v>261</v>
      </c>
      <c r="F121" s="335" t="s">
        <v>262</v>
      </c>
      <c r="G121" s="336"/>
      <c r="H121" s="97" t="s">
        <v>263</v>
      </c>
      <c r="I121" s="98"/>
      <c r="J121" s="98"/>
      <c r="K121" s="28"/>
    </row>
    <row r="122" spans="2:11" s="140" customFormat="1" ht="33" hidden="1">
      <c r="B122" s="144"/>
      <c r="C122" s="154"/>
      <c r="D122" s="90" t="s">
        <v>264</v>
      </c>
      <c r="E122" s="147"/>
      <c r="F122" s="158" t="s">
        <v>265</v>
      </c>
      <c r="G122" s="169" t="s">
        <v>266</v>
      </c>
      <c r="H122" s="97"/>
      <c r="I122" s="98"/>
      <c r="J122" s="98"/>
      <c r="K122" s="28">
        <f>I122+J122</f>
        <v>0</v>
      </c>
    </row>
    <row r="123" spans="2:11" s="140" customFormat="1" ht="23.25" hidden="1">
      <c r="B123" s="144"/>
      <c r="C123" s="170"/>
      <c r="D123" s="88"/>
      <c r="E123" s="147"/>
      <c r="F123" s="158" t="s">
        <v>267</v>
      </c>
      <c r="G123" s="169" t="s">
        <v>268</v>
      </c>
      <c r="H123" s="97"/>
      <c r="I123" s="98"/>
      <c r="J123" s="98"/>
      <c r="K123" s="28">
        <f>I123+J123</f>
        <v>0</v>
      </c>
    </row>
    <row r="124" spans="2:11" s="140" customFormat="1" ht="23.25" hidden="1">
      <c r="B124" s="144"/>
      <c r="C124" s="170"/>
      <c r="D124" s="88"/>
      <c r="E124" s="147"/>
      <c r="F124" s="158" t="s">
        <v>269</v>
      </c>
      <c r="G124" s="169" t="s">
        <v>270</v>
      </c>
      <c r="H124" s="97"/>
      <c r="I124" s="98"/>
      <c r="J124" s="98"/>
      <c r="K124" s="28">
        <f>I124+J124</f>
        <v>0</v>
      </c>
    </row>
    <row r="125" spans="2:12" s="140" customFormat="1" ht="23.25" hidden="1">
      <c r="B125" s="141"/>
      <c r="C125" s="171"/>
      <c r="D125" s="88"/>
      <c r="E125" s="172"/>
      <c r="F125" s="173" t="s">
        <v>271</v>
      </c>
      <c r="G125" s="174" t="s">
        <v>272</v>
      </c>
      <c r="H125" s="112"/>
      <c r="I125" s="113"/>
      <c r="J125" s="113"/>
      <c r="K125" s="44">
        <f>I125+J125</f>
        <v>0</v>
      </c>
      <c r="L125" s="175"/>
    </row>
    <row r="126" spans="2:11" s="140" customFormat="1" ht="30">
      <c r="B126" s="144">
        <v>5.4</v>
      </c>
      <c r="C126" s="176" t="s">
        <v>273</v>
      </c>
      <c r="D126" s="90"/>
      <c r="E126" s="155" t="s">
        <v>274</v>
      </c>
      <c r="F126" s="337" t="s">
        <v>275</v>
      </c>
      <c r="G126" s="338"/>
      <c r="H126" s="90" t="s">
        <v>276</v>
      </c>
      <c r="I126" s="91">
        <v>20000</v>
      </c>
      <c r="J126" s="91"/>
      <c r="K126" s="28">
        <f>I126+J126</f>
        <v>20000</v>
      </c>
    </row>
    <row r="127" spans="2:11" s="140" customFormat="1" ht="14.25" customHeight="1">
      <c r="B127" s="135">
        <v>5.5</v>
      </c>
      <c r="C127" s="327" t="s">
        <v>277</v>
      </c>
      <c r="D127" s="108"/>
      <c r="E127" s="177" t="s">
        <v>278</v>
      </c>
      <c r="F127" s="178" t="s">
        <v>279</v>
      </c>
      <c r="G127" s="179"/>
      <c r="H127" s="108" t="s">
        <v>107</v>
      </c>
      <c r="I127" s="180" t="s">
        <v>63</v>
      </c>
      <c r="J127" s="109"/>
      <c r="K127" s="64"/>
    </row>
    <row r="128" spans="2:11" s="140" customFormat="1" ht="16.5" customHeight="1">
      <c r="B128" s="144"/>
      <c r="C128" s="329"/>
      <c r="D128" s="90"/>
      <c r="E128" s="147" t="s">
        <v>280</v>
      </c>
      <c r="F128" s="104" t="s">
        <v>281</v>
      </c>
      <c r="G128" s="120"/>
      <c r="H128" s="97" t="s">
        <v>107</v>
      </c>
      <c r="I128" s="181" t="s">
        <v>63</v>
      </c>
      <c r="J128" s="98"/>
      <c r="K128" s="28"/>
    </row>
    <row r="129" spans="2:11" s="140" customFormat="1" ht="15" customHeight="1">
      <c r="B129" s="144"/>
      <c r="C129" s="154"/>
      <c r="D129" s="90"/>
      <c r="E129" s="177" t="s">
        <v>282</v>
      </c>
      <c r="F129" s="104" t="s">
        <v>283</v>
      </c>
      <c r="G129" s="120"/>
      <c r="H129" s="97" t="s">
        <v>209</v>
      </c>
      <c r="I129" s="181" t="s">
        <v>63</v>
      </c>
      <c r="J129" s="98"/>
      <c r="K129" s="28"/>
    </row>
    <row r="130" spans="2:11" s="140" customFormat="1" ht="16.5" customHeight="1">
      <c r="B130" s="144"/>
      <c r="C130" s="154"/>
      <c r="D130" s="90"/>
      <c r="E130" s="147" t="s">
        <v>284</v>
      </c>
      <c r="F130" s="104" t="s">
        <v>285</v>
      </c>
      <c r="G130" s="120"/>
      <c r="H130" s="97" t="s">
        <v>107</v>
      </c>
      <c r="I130" s="98">
        <v>30000</v>
      </c>
      <c r="J130" s="98"/>
      <c r="K130" s="28">
        <f>I130+J130</f>
        <v>30000</v>
      </c>
    </row>
    <row r="131" spans="2:11" s="140" customFormat="1" ht="16.5" customHeight="1">
      <c r="B131" s="141"/>
      <c r="C131" s="161"/>
      <c r="D131" s="112"/>
      <c r="E131" s="147" t="s">
        <v>286</v>
      </c>
      <c r="F131" s="71" t="s">
        <v>287</v>
      </c>
      <c r="G131" s="182"/>
      <c r="H131" s="112" t="s">
        <v>209</v>
      </c>
      <c r="I131" s="113"/>
      <c r="J131" s="113"/>
      <c r="K131" s="44"/>
    </row>
    <row r="132" spans="2:11" s="140" customFormat="1" ht="15" customHeight="1">
      <c r="B132" s="166">
        <v>5.6</v>
      </c>
      <c r="C132" s="168" t="s">
        <v>288</v>
      </c>
      <c r="D132" s="90"/>
      <c r="E132" s="155" t="s">
        <v>289</v>
      </c>
      <c r="F132" s="183" t="s">
        <v>290</v>
      </c>
      <c r="G132" s="156"/>
      <c r="H132" s="90" t="s">
        <v>209</v>
      </c>
      <c r="I132" s="91">
        <f>SUM(I133:I136)</f>
        <v>560000</v>
      </c>
      <c r="J132" s="91"/>
      <c r="K132" s="28">
        <f>I132+J132</f>
        <v>560000</v>
      </c>
    </row>
    <row r="133" spans="2:11" s="140" customFormat="1" ht="16.5" customHeight="1" hidden="1">
      <c r="B133" s="144"/>
      <c r="C133" s="154"/>
      <c r="D133" s="90"/>
      <c r="E133" s="147"/>
      <c r="F133" s="184" t="s">
        <v>291</v>
      </c>
      <c r="G133" s="184" t="s">
        <v>292</v>
      </c>
      <c r="H133" s="97"/>
      <c r="I133" s="98">
        <v>50000</v>
      </c>
      <c r="J133" s="98"/>
      <c r="K133" s="28"/>
    </row>
    <row r="134" spans="2:11" s="140" customFormat="1" ht="16.5" customHeight="1" hidden="1">
      <c r="B134" s="144"/>
      <c r="C134" s="154"/>
      <c r="D134" s="90"/>
      <c r="E134" s="147"/>
      <c r="F134" s="184" t="s">
        <v>293</v>
      </c>
      <c r="G134" s="184" t="s">
        <v>294</v>
      </c>
      <c r="H134" s="97"/>
      <c r="I134" s="98">
        <v>80000</v>
      </c>
      <c r="J134" s="98"/>
      <c r="K134" s="28"/>
    </row>
    <row r="135" spans="2:11" s="140" customFormat="1" ht="16.5" customHeight="1" hidden="1">
      <c r="B135" s="144"/>
      <c r="C135" s="154"/>
      <c r="D135" s="90"/>
      <c r="E135" s="147"/>
      <c r="F135" s="184" t="s">
        <v>295</v>
      </c>
      <c r="G135" s="185" t="s">
        <v>296</v>
      </c>
      <c r="H135" s="97"/>
      <c r="I135" s="98">
        <v>430000</v>
      </c>
      <c r="J135" s="98"/>
      <c r="K135" s="28"/>
    </row>
    <row r="136" spans="2:11" s="140" customFormat="1" ht="16.5" customHeight="1" hidden="1">
      <c r="B136" s="141"/>
      <c r="C136" s="161"/>
      <c r="D136" s="112"/>
      <c r="E136" s="147"/>
      <c r="F136" s="184" t="s">
        <v>297</v>
      </c>
      <c r="G136" s="185" t="s">
        <v>298</v>
      </c>
      <c r="H136" s="97"/>
      <c r="I136" s="98"/>
      <c r="J136" s="98"/>
      <c r="K136" s="28"/>
    </row>
    <row r="137" spans="2:11" s="140" customFormat="1" ht="16.5" customHeight="1">
      <c r="B137" s="144">
        <v>5.7</v>
      </c>
      <c r="C137" s="329" t="s">
        <v>299</v>
      </c>
      <c r="D137" s="90"/>
      <c r="E137" s="147" t="s">
        <v>300</v>
      </c>
      <c r="F137" s="104" t="s">
        <v>301</v>
      </c>
      <c r="G137" s="120"/>
      <c r="H137" s="97" t="s">
        <v>209</v>
      </c>
      <c r="I137" s="98">
        <v>2000000</v>
      </c>
      <c r="J137" s="98"/>
      <c r="K137" s="28">
        <f>I137+J137</f>
        <v>2000000</v>
      </c>
    </row>
    <row r="138" spans="2:11" s="140" customFormat="1" ht="16.5" customHeight="1">
      <c r="B138" s="144"/>
      <c r="C138" s="329"/>
      <c r="D138" s="90"/>
      <c r="E138" s="147" t="s">
        <v>302</v>
      </c>
      <c r="F138" s="104" t="s">
        <v>303</v>
      </c>
      <c r="G138" s="120"/>
      <c r="H138" s="97" t="s">
        <v>209</v>
      </c>
      <c r="I138" s="98">
        <v>500000</v>
      </c>
      <c r="J138" s="98"/>
      <c r="K138" s="28">
        <f>I138+J138</f>
        <v>500000</v>
      </c>
    </row>
    <row r="139" spans="2:11" s="140" customFormat="1" ht="15" customHeight="1">
      <c r="B139" s="144"/>
      <c r="C139" s="329"/>
      <c r="D139" s="90"/>
      <c r="E139" s="147" t="s">
        <v>304</v>
      </c>
      <c r="F139" s="104" t="s">
        <v>305</v>
      </c>
      <c r="G139" s="120"/>
      <c r="H139" s="97" t="s">
        <v>209</v>
      </c>
      <c r="I139" s="98">
        <f>I140+I141</f>
        <v>400000</v>
      </c>
      <c r="J139" s="98"/>
      <c r="K139" s="28">
        <f>I139+J139</f>
        <v>400000</v>
      </c>
    </row>
    <row r="140" spans="2:11" s="140" customFormat="1" ht="16.5" customHeight="1" hidden="1">
      <c r="B140" s="144"/>
      <c r="C140" s="145"/>
      <c r="D140" s="90"/>
      <c r="E140" s="147"/>
      <c r="F140" s="104" t="s">
        <v>306</v>
      </c>
      <c r="G140" s="120" t="s">
        <v>307</v>
      </c>
      <c r="H140" s="97"/>
      <c r="I140" s="98">
        <v>100000</v>
      </c>
      <c r="J140" s="98"/>
      <c r="K140" s="28"/>
    </row>
    <row r="141" spans="2:11" s="140" customFormat="1" ht="16.5" customHeight="1" hidden="1">
      <c r="B141" s="144"/>
      <c r="C141" s="145"/>
      <c r="D141" s="90"/>
      <c r="E141" s="147"/>
      <c r="F141" s="104" t="s">
        <v>308</v>
      </c>
      <c r="G141" s="120" t="s">
        <v>309</v>
      </c>
      <c r="H141" s="97"/>
      <c r="I141" s="98">
        <v>300000</v>
      </c>
      <c r="J141" s="98"/>
      <c r="K141" s="28"/>
    </row>
    <row r="142" spans="2:11" s="140" customFormat="1" ht="15" customHeight="1">
      <c r="B142" s="144"/>
      <c r="C142" s="154"/>
      <c r="D142" s="90"/>
      <c r="E142" s="147" t="s">
        <v>310</v>
      </c>
      <c r="F142" s="52" t="s">
        <v>311</v>
      </c>
      <c r="G142" s="120"/>
      <c r="H142" s="97" t="s">
        <v>209</v>
      </c>
      <c r="I142" s="98">
        <f>I143+I144</f>
        <v>200000</v>
      </c>
      <c r="J142" s="98"/>
      <c r="K142" s="28">
        <f>I142+J142</f>
        <v>200000</v>
      </c>
    </row>
    <row r="143" spans="2:11" s="140" customFormat="1" ht="16.5" customHeight="1" hidden="1">
      <c r="B143" s="144"/>
      <c r="C143" s="154"/>
      <c r="D143" s="90"/>
      <c r="E143" s="147"/>
      <c r="F143" s="52" t="s">
        <v>312</v>
      </c>
      <c r="G143" s="120" t="s">
        <v>313</v>
      </c>
      <c r="H143" s="97"/>
      <c r="I143" s="98">
        <v>150000</v>
      </c>
      <c r="J143" s="98"/>
      <c r="K143" s="28"/>
    </row>
    <row r="144" spans="2:11" s="140" customFormat="1" ht="16.5" customHeight="1" hidden="1">
      <c r="B144" s="144"/>
      <c r="C144" s="154"/>
      <c r="D144" s="90"/>
      <c r="E144" s="147"/>
      <c r="F144" s="52" t="s">
        <v>314</v>
      </c>
      <c r="G144" s="120" t="s">
        <v>315</v>
      </c>
      <c r="H144" s="97"/>
      <c r="I144" s="98">
        <v>50000</v>
      </c>
      <c r="J144" s="98"/>
      <c r="K144" s="28"/>
    </row>
    <row r="145" spans="2:11" s="140" customFormat="1" ht="16.5" customHeight="1">
      <c r="B145" s="144"/>
      <c r="C145" s="154"/>
      <c r="D145" s="90"/>
      <c r="E145" s="147" t="s">
        <v>316</v>
      </c>
      <c r="F145" s="52" t="s">
        <v>317</v>
      </c>
      <c r="G145" s="120"/>
      <c r="H145" s="97" t="s">
        <v>318</v>
      </c>
      <c r="I145" s="98">
        <f>I146+I147</f>
        <v>400000</v>
      </c>
      <c r="J145" s="109"/>
      <c r="K145" s="28">
        <f>I145+J145</f>
        <v>400000</v>
      </c>
    </row>
    <row r="146" spans="2:11" s="140" customFormat="1" ht="16.5" customHeight="1" hidden="1">
      <c r="B146" s="144"/>
      <c r="C146" s="154"/>
      <c r="D146" s="186"/>
      <c r="E146" s="172"/>
      <c r="F146" s="187"/>
      <c r="G146" s="188" t="s">
        <v>319</v>
      </c>
      <c r="H146" s="189"/>
      <c r="I146" s="190">
        <v>100000</v>
      </c>
      <c r="J146" s="190"/>
      <c r="K146" s="44"/>
    </row>
    <row r="147" spans="2:11" s="140" customFormat="1" ht="16.5" customHeight="1" hidden="1">
      <c r="B147" s="149"/>
      <c r="C147" s="191"/>
      <c r="D147" s="192"/>
      <c r="E147" s="155"/>
      <c r="G147" s="193" t="s">
        <v>320</v>
      </c>
      <c r="H147" s="186"/>
      <c r="I147" s="194">
        <v>300000</v>
      </c>
      <c r="J147" s="195"/>
      <c r="K147" s="86"/>
    </row>
    <row r="148" spans="2:11" s="140" customFormat="1" ht="16.5" customHeight="1">
      <c r="B148" s="144"/>
      <c r="C148" s="154"/>
      <c r="D148" s="90"/>
      <c r="E148" s="147" t="s">
        <v>321</v>
      </c>
      <c r="F148" s="52" t="s">
        <v>322</v>
      </c>
      <c r="G148" s="120"/>
      <c r="H148" s="97" t="s">
        <v>107</v>
      </c>
      <c r="I148" s="98">
        <v>1000000</v>
      </c>
      <c r="J148" s="196"/>
      <c r="K148" s="28">
        <f>I148+J148</f>
        <v>1000000</v>
      </c>
    </row>
    <row r="149" spans="2:11" s="140" customFormat="1" ht="15" customHeight="1">
      <c r="B149" s="149"/>
      <c r="C149" s="191"/>
      <c r="D149" s="90"/>
      <c r="E149" s="197" t="s">
        <v>323</v>
      </c>
      <c r="F149" s="110" t="s">
        <v>324</v>
      </c>
      <c r="G149" s="198"/>
      <c r="H149" s="146" t="s">
        <v>107</v>
      </c>
      <c r="I149" s="153">
        <v>3329591</v>
      </c>
      <c r="J149" s="199"/>
      <c r="K149" s="200">
        <f>I149+J149</f>
        <v>3329591</v>
      </c>
    </row>
  </sheetData>
  <sheetProtection/>
  <mergeCells count="48">
    <mergeCell ref="F104:G104"/>
    <mergeCell ref="F111:G111"/>
    <mergeCell ref="C113:C116"/>
    <mergeCell ref="F113:G113"/>
    <mergeCell ref="C127:C128"/>
    <mergeCell ref="C137:C139"/>
    <mergeCell ref="F117:G117"/>
    <mergeCell ref="F120:G120"/>
    <mergeCell ref="F121:G121"/>
    <mergeCell ref="F126:G126"/>
    <mergeCell ref="F96:G96"/>
    <mergeCell ref="F97:G97"/>
    <mergeCell ref="F98:G98"/>
    <mergeCell ref="C99:C100"/>
    <mergeCell ref="C101:C103"/>
    <mergeCell ref="F101:G101"/>
    <mergeCell ref="C76:C78"/>
    <mergeCell ref="C88:C90"/>
    <mergeCell ref="F88:G88"/>
    <mergeCell ref="F89:G89"/>
    <mergeCell ref="F90:G90"/>
    <mergeCell ref="C91:C95"/>
    <mergeCell ref="F91:G91"/>
    <mergeCell ref="F95:G95"/>
    <mergeCell ref="F62:G62"/>
    <mergeCell ref="C63:C64"/>
    <mergeCell ref="F63:G63"/>
    <mergeCell ref="F71:G71"/>
    <mergeCell ref="C74:C75"/>
    <mergeCell ref="F74:G74"/>
    <mergeCell ref="F50:G50"/>
    <mergeCell ref="F56:G56"/>
    <mergeCell ref="C57:C58"/>
    <mergeCell ref="F59:G59"/>
    <mergeCell ref="C60:C61"/>
    <mergeCell ref="F60:G60"/>
    <mergeCell ref="F5:G5"/>
    <mergeCell ref="C44:C46"/>
    <mergeCell ref="F44:G44"/>
    <mergeCell ref="C47:C49"/>
    <mergeCell ref="F47:G47"/>
    <mergeCell ref="F49:G49"/>
    <mergeCell ref="B1:K1"/>
    <mergeCell ref="B3:C3"/>
    <mergeCell ref="E3:G3"/>
    <mergeCell ref="I3:K3"/>
    <mergeCell ref="B4:C4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140625" style="0" customWidth="1"/>
    <col min="2" max="2" width="6.00390625" style="0" customWidth="1"/>
    <col min="3" max="3" width="58.57421875" style="0" customWidth="1"/>
    <col min="4" max="4" width="5.8515625" style="0" customWidth="1"/>
    <col min="5" max="5" width="61.8515625" style="0" customWidth="1"/>
  </cols>
  <sheetData>
    <row r="1" ht="13.5" thickBot="1"/>
    <row r="2" spans="2:15" s="202" customFormat="1" ht="36" thickBot="1">
      <c r="B2" s="339" t="s">
        <v>325</v>
      </c>
      <c r="C2" s="340"/>
      <c r="D2" s="340"/>
      <c r="E2" s="34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4" spans="2:5" s="203" customFormat="1" ht="24" customHeight="1">
      <c r="B4" s="342" t="s">
        <v>326</v>
      </c>
      <c r="C4" s="343"/>
      <c r="D4" s="342" t="s">
        <v>326</v>
      </c>
      <c r="E4" s="343"/>
    </row>
    <row r="5" spans="2:5" s="203" customFormat="1" ht="24" customHeight="1">
      <c r="B5" s="344" t="s">
        <v>327</v>
      </c>
      <c r="C5" s="345"/>
      <c r="D5" s="344" t="s">
        <v>328</v>
      </c>
      <c r="E5" s="345"/>
    </row>
    <row r="6" spans="2:5" s="207" customFormat="1" ht="47.25" customHeight="1">
      <c r="B6" s="204">
        <v>1</v>
      </c>
      <c r="C6" s="205" t="s">
        <v>329</v>
      </c>
      <c r="D6" s="204">
        <v>1</v>
      </c>
      <c r="E6" s="206" t="s">
        <v>329</v>
      </c>
    </row>
    <row r="7" spans="2:5" s="210" customFormat="1" ht="45" hidden="1">
      <c r="B7" s="208"/>
      <c r="C7" s="209"/>
      <c r="D7" s="208">
        <v>1.1</v>
      </c>
      <c r="E7" s="209" t="s">
        <v>9</v>
      </c>
    </row>
    <row r="8" spans="2:5" s="210" customFormat="1" ht="47.25" customHeight="1" hidden="1">
      <c r="B8" s="208"/>
      <c r="C8" s="209"/>
      <c r="D8" s="208">
        <v>1.2</v>
      </c>
      <c r="E8" s="209" t="s">
        <v>81</v>
      </c>
    </row>
    <row r="9" spans="2:5" s="210" customFormat="1" ht="47.25" customHeight="1" hidden="1">
      <c r="B9" s="208"/>
      <c r="C9" s="209"/>
      <c r="D9" s="208">
        <v>1.3</v>
      </c>
      <c r="E9" s="209" t="s">
        <v>86</v>
      </c>
    </row>
    <row r="10" spans="2:5" s="210" customFormat="1" ht="23.25" hidden="1">
      <c r="B10" s="208"/>
      <c r="C10" s="209"/>
      <c r="D10" s="208">
        <v>1.4</v>
      </c>
      <c r="E10" s="209" t="s">
        <v>94</v>
      </c>
    </row>
    <row r="11" spans="2:5" s="210" customFormat="1" ht="47.25" customHeight="1" hidden="1">
      <c r="B11" s="208"/>
      <c r="C11" s="209"/>
      <c r="D11" s="208">
        <v>1.5</v>
      </c>
      <c r="E11" s="209" t="s">
        <v>110</v>
      </c>
    </row>
    <row r="12" spans="2:5" s="210" customFormat="1" ht="47.25" customHeight="1" hidden="1">
      <c r="B12" s="208"/>
      <c r="C12" s="209"/>
      <c r="D12" s="208">
        <v>1.6</v>
      </c>
      <c r="E12" s="209" t="s">
        <v>116</v>
      </c>
    </row>
    <row r="13" spans="2:5" s="210" customFormat="1" ht="45" hidden="1">
      <c r="B13" s="208"/>
      <c r="C13" s="209"/>
      <c r="D13" s="208">
        <v>1.7</v>
      </c>
      <c r="E13" s="209" t="s">
        <v>119</v>
      </c>
    </row>
    <row r="14" spans="2:5" s="207" customFormat="1" ht="23.25">
      <c r="B14" s="211"/>
      <c r="C14" s="209" t="s">
        <v>330</v>
      </c>
      <c r="D14" s="211"/>
      <c r="E14" s="209" t="s">
        <v>331</v>
      </c>
    </row>
    <row r="15" spans="2:5" s="210" customFormat="1" ht="45" customHeight="1">
      <c r="B15" s="212">
        <v>2</v>
      </c>
      <c r="C15" s="205" t="s">
        <v>332</v>
      </c>
      <c r="D15" s="212">
        <v>2</v>
      </c>
      <c r="E15" s="205" t="s">
        <v>332</v>
      </c>
    </row>
    <row r="16" spans="2:5" s="210" customFormat="1" ht="23.25" hidden="1">
      <c r="B16" s="208"/>
      <c r="C16" s="209"/>
      <c r="D16" s="208">
        <v>2.1</v>
      </c>
      <c r="E16" s="209" t="s">
        <v>126</v>
      </c>
    </row>
    <row r="17" spans="2:5" s="210" customFormat="1" ht="45" hidden="1">
      <c r="B17" s="208"/>
      <c r="C17" s="209"/>
      <c r="D17" s="208">
        <v>2.2</v>
      </c>
      <c r="E17" s="209" t="s">
        <v>145</v>
      </c>
    </row>
    <row r="18" spans="2:5" s="210" customFormat="1" ht="45" hidden="1">
      <c r="B18" s="208"/>
      <c r="C18" s="209"/>
      <c r="D18" s="208">
        <v>2.3</v>
      </c>
      <c r="E18" s="209" t="s">
        <v>148</v>
      </c>
    </row>
    <row r="19" spans="2:5" s="210" customFormat="1" ht="23.25" hidden="1">
      <c r="B19" s="208"/>
      <c r="C19" s="209"/>
      <c r="D19" s="208">
        <v>2.4</v>
      </c>
      <c r="E19" s="209" t="s">
        <v>151</v>
      </c>
    </row>
    <row r="20" spans="2:5" s="210" customFormat="1" ht="45" customHeight="1" hidden="1">
      <c r="B20" s="208"/>
      <c r="C20" s="209"/>
      <c r="D20" s="208">
        <v>2.5</v>
      </c>
      <c r="E20" s="209" t="s">
        <v>333</v>
      </c>
    </row>
    <row r="21" spans="2:5" s="207" customFormat="1" ht="23.25">
      <c r="B21" s="211"/>
      <c r="C21" s="209" t="s">
        <v>334</v>
      </c>
      <c r="D21" s="211"/>
      <c r="E21" s="209" t="s">
        <v>335</v>
      </c>
    </row>
    <row r="22" spans="2:5" s="210" customFormat="1" ht="23.25">
      <c r="B22" s="212">
        <v>3</v>
      </c>
      <c r="C22" s="205" t="s">
        <v>336</v>
      </c>
      <c r="D22" s="212">
        <v>3</v>
      </c>
      <c r="E22" s="205" t="s">
        <v>336</v>
      </c>
    </row>
    <row r="23" spans="2:5" s="210" customFormat="1" ht="45" hidden="1">
      <c r="B23" s="208"/>
      <c r="C23" s="209"/>
      <c r="D23" s="208">
        <v>3.1</v>
      </c>
      <c r="E23" s="209" t="s">
        <v>157</v>
      </c>
    </row>
    <row r="24" spans="2:5" s="210" customFormat="1" ht="90" hidden="1">
      <c r="B24" s="208"/>
      <c r="C24" s="209"/>
      <c r="D24" s="208">
        <v>3.2</v>
      </c>
      <c r="E24" s="209" t="s">
        <v>188</v>
      </c>
    </row>
    <row r="25" spans="2:5" s="210" customFormat="1" ht="90" hidden="1">
      <c r="B25" s="208"/>
      <c r="C25" s="209"/>
      <c r="D25" s="208">
        <v>3.3</v>
      </c>
      <c r="E25" s="209" t="s">
        <v>196</v>
      </c>
    </row>
    <row r="26" spans="2:5" s="207" customFormat="1" ht="23.25">
      <c r="B26" s="211"/>
      <c r="C26" s="209" t="s">
        <v>337</v>
      </c>
      <c r="D26" s="211"/>
      <c r="E26" s="209" t="s">
        <v>338</v>
      </c>
    </row>
    <row r="27" spans="2:5" s="210" customFormat="1" ht="45.75" customHeight="1">
      <c r="B27" s="212">
        <v>4</v>
      </c>
      <c r="C27" s="205" t="s">
        <v>339</v>
      </c>
      <c r="D27" s="212">
        <v>4</v>
      </c>
      <c r="E27" s="205" t="s">
        <v>340</v>
      </c>
    </row>
    <row r="28" spans="2:5" s="210" customFormat="1" ht="45.75" customHeight="1" hidden="1">
      <c r="B28" s="208"/>
      <c r="C28" s="209"/>
      <c r="D28" s="208">
        <v>4.1</v>
      </c>
      <c r="E28" s="209" t="s">
        <v>214</v>
      </c>
    </row>
    <row r="29" spans="2:5" s="210" customFormat="1" ht="90" hidden="1">
      <c r="B29" s="208"/>
      <c r="C29" s="209"/>
      <c r="D29" s="208">
        <v>1.2</v>
      </c>
      <c r="E29" s="209" t="s">
        <v>221</v>
      </c>
    </row>
    <row r="30" spans="2:5" s="207" customFormat="1" ht="23.25">
      <c r="B30" s="211"/>
      <c r="C30" s="209" t="s">
        <v>341</v>
      </c>
      <c r="D30" s="211"/>
      <c r="E30" s="209" t="s">
        <v>342</v>
      </c>
    </row>
    <row r="31" spans="2:5" s="210" customFormat="1" ht="23.25">
      <c r="B31" s="212">
        <v>5</v>
      </c>
      <c r="C31" s="205" t="s">
        <v>343</v>
      </c>
      <c r="D31" s="212">
        <v>5</v>
      </c>
      <c r="E31" s="205" t="s">
        <v>343</v>
      </c>
    </row>
    <row r="32" spans="2:5" s="210" customFormat="1" ht="23.25" hidden="1">
      <c r="B32" s="208"/>
      <c r="C32" s="209"/>
      <c r="D32" s="208">
        <v>5.1</v>
      </c>
      <c r="E32" s="209" t="s">
        <v>229</v>
      </c>
    </row>
    <row r="33" spans="2:5" s="210" customFormat="1" ht="45" hidden="1">
      <c r="B33" s="208"/>
      <c r="C33" s="209"/>
      <c r="D33" s="208">
        <v>5.2</v>
      </c>
      <c r="E33" s="209" t="s">
        <v>249</v>
      </c>
    </row>
    <row r="34" spans="2:5" s="210" customFormat="1" ht="23.25" hidden="1">
      <c r="B34" s="208"/>
      <c r="C34" s="209"/>
      <c r="D34" s="208">
        <v>5.3</v>
      </c>
      <c r="E34" s="209" t="s">
        <v>260</v>
      </c>
    </row>
    <row r="35" spans="2:5" s="210" customFormat="1" ht="45" hidden="1">
      <c r="B35" s="208"/>
      <c r="C35" s="209"/>
      <c r="D35" s="208">
        <v>5.4</v>
      </c>
      <c r="E35" s="209" t="s">
        <v>273</v>
      </c>
    </row>
    <row r="36" spans="2:5" s="210" customFormat="1" ht="45" hidden="1">
      <c r="B36" s="208"/>
      <c r="C36" s="209"/>
      <c r="D36" s="208">
        <v>5.5</v>
      </c>
      <c r="E36" s="209" t="s">
        <v>277</v>
      </c>
    </row>
    <row r="37" spans="2:5" s="210" customFormat="1" ht="23.25" hidden="1">
      <c r="B37" s="208"/>
      <c r="C37" s="209"/>
      <c r="D37" s="208">
        <v>5.6</v>
      </c>
      <c r="E37" s="209" t="s">
        <v>288</v>
      </c>
    </row>
    <row r="38" spans="2:5" s="210" customFormat="1" ht="45" hidden="1">
      <c r="B38" s="208"/>
      <c r="C38" s="209"/>
      <c r="D38" s="208">
        <v>5.7</v>
      </c>
      <c r="E38" s="209" t="s">
        <v>299</v>
      </c>
    </row>
    <row r="39" spans="2:5" s="207" customFormat="1" ht="23.25">
      <c r="B39" s="213"/>
      <c r="C39" s="214" t="s">
        <v>344</v>
      </c>
      <c r="D39" s="213"/>
      <c r="E39" s="214" t="s">
        <v>345</v>
      </c>
    </row>
  </sheetData>
  <sheetProtection/>
  <mergeCells count="5">
    <mergeCell ref="B2:E2"/>
    <mergeCell ref="B4:C4"/>
    <mergeCell ref="D4:E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9"/>
  <sheetViews>
    <sheetView tabSelected="1" zoomScalePageLayoutView="0" workbookViewId="0" topLeftCell="E74">
      <selection activeCell="J77" sqref="J77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13.8515625" style="1" customWidth="1"/>
    <col min="4" max="4" width="4.57421875" style="1" customWidth="1"/>
    <col min="5" max="5" width="20.8515625" style="1" customWidth="1"/>
    <col min="6" max="6" width="4.28125" style="1" customWidth="1"/>
    <col min="7" max="7" width="22.140625" style="1" customWidth="1"/>
    <col min="8" max="8" width="11.57421875" style="215" customWidth="1"/>
    <col min="9" max="9" width="6.57421875" style="1" customWidth="1"/>
    <col min="10" max="10" width="25.00390625" style="361" customWidth="1"/>
    <col min="11" max="11" width="4.7109375" style="2" customWidth="1"/>
    <col min="12" max="12" width="22.421875" style="2" customWidth="1"/>
    <col min="13" max="14" width="9.7109375" style="1" customWidth="1"/>
    <col min="15" max="15" width="9.7109375" style="216" customWidth="1"/>
    <col min="16" max="16384" width="9.140625" style="1" customWidth="1"/>
  </cols>
  <sheetData>
    <row r="1" ht="17.25" thickBot="1"/>
    <row r="2" spans="2:15" ht="28.5" customHeight="1" thickBot="1">
      <c r="B2" s="354" t="s">
        <v>346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</row>
    <row r="3" ht="18">
      <c r="C3" s="217"/>
    </row>
    <row r="4" spans="2:15" s="218" customFormat="1" ht="21.75" customHeight="1">
      <c r="B4" s="357" t="s">
        <v>347</v>
      </c>
      <c r="C4" s="358"/>
      <c r="D4" s="357" t="s">
        <v>348</v>
      </c>
      <c r="E4" s="358"/>
      <c r="F4" s="357" t="s">
        <v>349</v>
      </c>
      <c r="G4" s="358"/>
      <c r="H4" s="219" t="s">
        <v>350</v>
      </c>
      <c r="I4" s="346" t="s">
        <v>1</v>
      </c>
      <c r="J4" s="347"/>
      <c r="K4" s="346" t="s">
        <v>351</v>
      </c>
      <c r="L4" s="347"/>
      <c r="M4" s="351" t="s">
        <v>352</v>
      </c>
      <c r="N4" s="352"/>
      <c r="O4" s="353"/>
    </row>
    <row r="5" spans="2:15" s="218" customFormat="1" ht="21.75" customHeight="1">
      <c r="B5" s="359"/>
      <c r="C5" s="360"/>
      <c r="D5" s="359"/>
      <c r="E5" s="360"/>
      <c r="F5" s="359"/>
      <c r="G5" s="360"/>
      <c r="H5" s="220" t="s">
        <v>353</v>
      </c>
      <c r="I5" s="348"/>
      <c r="J5" s="349"/>
      <c r="K5" s="348"/>
      <c r="L5" s="349"/>
      <c r="M5" s="221" t="s">
        <v>354</v>
      </c>
      <c r="N5" s="221" t="s">
        <v>355</v>
      </c>
      <c r="O5" s="222" t="s">
        <v>8</v>
      </c>
    </row>
    <row r="6" spans="2:15" s="223" customFormat="1" ht="138" customHeight="1">
      <c r="B6" s="224">
        <v>1</v>
      </c>
      <c r="C6" s="350" t="s">
        <v>329</v>
      </c>
      <c r="D6" s="224">
        <v>1.1</v>
      </c>
      <c r="E6" s="16" t="s">
        <v>356</v>
      </c>
      <c r="F6" s="225">
        <v>1.1</v>
      </c>
      <c r="G6" s="226" t="s">
        <v>357</v>
      </c>
      <c r="H6" s="227">
        <v>0.9</v>
      </c>
      <c r="I6" s="224">
        <v>1.1</v>
      </c>
      <c r="J6" s="58" t="s">
        <v>9</v>
      </c>
      <c r="K6" s="228" t="s">
        <v>11</v>
      </c>
      <c r="L6" s="229" t="s">
        <v>12</v>
      </c>
      <c r="M6" s="230"/>
      <c r="N6" s="230"/>
      <c r="O6" s="230">
        <f>SUM(M6:N6)</f>
        <v>0</v>
      </c>
    </row>
    <row r="7" spans="2:15" s="223" customFormat="1" ht="17.25">
      <c r="B7" s="231"/>
      <c r="C7" s="296"/>
      <c r="D7" s="231"/>
      <c r="E7" s="22"/>
      <c r="G7" s="232"/>
      <c r="H7" s="233"/>
      <c r="I7" s="231"/>
      <c r="J7" s="58"/>
      <c r="K7" s="234" t="s">
        <v>20</v>
      </c>
      <c r="L7" s="58" t="s">
        <v>21</v>
      </c>
      <c r="M7" s="235"/>
      <c r="N7" s="236">
        <v>250000</v>
      </c>
      <c r="O7" s="236">
        <f aca="true" t="shared" si="0" ref="O7:O15">N7+M7</f>
        <v>250000</v>
      </c>
    </row>
    <row r="8" spans="2:15" s="223" customFormat="1" ht="17.25">
      <c r="B8" s="231"/>
      <c r="C8" s="296"/>
      <c r="D8" s="231"/>
      <c r="E8" s="22"/>
      <c r="G8" s="232"/>
      <c r="H8" s="233"/>
      <c r="I8" s="231"/>
      <c r="J8" s="58"/>
      <c r="K8" s="234" t="s">
        <v>23</v>
      </c>
      <c r="L8" s="58" t="s">
        <v>24</v>
      </c>
      <c r="M8" s="235"/>
      <c r="N8" s="236">
        <v>1050000</v>
      </c>
      <c r="O8" s="236">
        <f t="shared" si="0"/>
        <v>1050000</v>
      </c>
    </row>
    <row r="9" spans="2:15" s="223" customFormat="1" ht="17.25">
      <c r="B9" s="231"/>
      <c r="C9" s="296"/>
      <c r="D9" s="231"/>
      <c r="E9" s="22"/>
      <c r="G9" s="232"/>
      <c r="H9" s="233"/>
      <c r="I9" s="231"/>
      <c r="J9" s="58"/>
      <c r="K9" s="234" t="s">
        <v>41</v>
      </c>
      <c r="L9" s="22" t="s">
        <v>42</v>
      </c>
      <c r="M9" s="235"/>
      <c r="N9" s="236">
        <v>2056000</v>
      </c>
      <c r="O9" s="236">
        <f t="shared" si="0"/>
        <v>2056000</v>
      </c>
    </row>
    <row r="10" spans="2:15" s="223" customFormat="1" ht="34.5">
      <c r="B10" s="231"/>
      <c r="C10" s="296"/>
      <c r="D10" s="231"/>
      <c r="E10" s="22"/>
      <c r="G10" s="232"/>
      <c r="H10" s="233"/>
      <c r="I10" s="231"/>
      <c r="J10" s="58"/>
      <c r="K10" s="234" t="s">
        <v>57</v>
      </c>
      <c r="L10" s="22" t="s">
        <v>58</v>
      </c>
      <c r="M10" s="235"/>
      <c r="N10" s="236">
        <v>400000</v>
      </c>
      <c r="O10" s="236">
        <f t="shared" si="0"/>
        <v>400000</v>
      </c>
    </row>
    <row r="11" spans="2:15" s="223" customFormat="1" ht="17.25">
      <c r="B11" s="231"/>
      <c r="C11" s="296"/>
      <c r="D11" s="231"/>
      <c r="E11" s="22"/>
      <c r="G11" s="232"/>
      <c r="H11" s="233"/>
      <c r="I11" s="231"/>
      <c r="J11" s="58"/>
      <c r="K11" s="234" t="s">
        <v>59</v>
      </c>
      <c r="L11" s="237" t="s">
        <v>60</v>
      </c>
      <c r="M11" s="235"/>
      <c r="N11" s="236">
        <v>150000</v>
      </c>
      <c r="O11" s="236">
        <f t="shared" si="0"/>
        <v>150000</v>
      </c>
    </row>
    <row r="12" spans="2:15" s="223" customFormat="1" ht="34.5">
      <c r="B12" s="231"/>
      <c r="C12" s="296"/>
      <c r="D12" s="231"/>
      <c r="E12" s="22"/>
      <c r="G12" s="232"/>
      <c r="H12" s="233"/>
      <c r="I12" s="231"/>
      <c r="J12" s="58"/>
      <c r="K12" s="234" t="s">
        <v>61</v>
      </c>
      <c r="L12" s="238" t="s">
        <v>62</v>
      </c>
      <c r="M12" s="235"/>
      <c r="N12" s="236">
        <v>44000</v>
      </c>
      <c r="O12" s="236">
        <f t="shared" si="0"/>
        <v>44000</v>
      </c>
    </row>
    <row r="13" spans="2:15" s="223" customFormat="1" ht="34.5">
      <c r="B13" s="231"/>
      <c r="C13" s="296"/>
      <c r="D13" s="231"/>
      <c r="E13" s="22"/>
      <c r="G13" s="232"/>
      <c r="H13" s="233"/>
      <c r="I13" s="231"/>
      <c r="J13" s="58"/>
      <c r="K13" s="234" t="s">
        <v>77</v>
      </c>
      <c r="L13" s="239" t="s">
        <v>78</v>
      </c>
      <c r="M13" s="235"/>
      <c r="N13" s="236">
        <v>405000</v>
      </c>
      <c r="O13" s="236">
        <f t="shared" si="0"/>
        <v>405000</v>
      </c>
    </row>
    <row r="14" spans="2:15" s="223" customFormat="1" ht="18" customHeight="1">
      <c r="B14" s="231"/>
      <c r="C14" s="296"/>
      <c r="D14" s="231"/>
      <c r="E14" s="22"/>
      <c r="F14" s="223">
        <v>1.2</v>
      </c>
      <c r="G14" s="296" t="s">
        <v>358</v>
      </c>
      <c r="H14" s="233">
        <v>0.9</v>
      </c>
      <c r="I14" s="231">
        <v>1.2</v>
      </c>
      <c r="J14" s="296" t="s">
        <v>81</v>
      </c>
      <c r="K14" s="234" t="s">
        <v>82</v>
      </c>
      <c r="L14" s="232" t="s">
        <v>83</v>
      </c>
      <c r="M14" s="236"/>
      <c r="N14" s="236">
        <v>60000</v>
      </c>
      <c r="O14" s="236">
        <f t="shared" si="0"/>
        <v>60000</v>
      </c>
    </row>
    <row r="15" spans="2:15" s="223" customFormat="1" ht="17.25">
      <c r="B15" s="231"/>
      <c r="C15" s="58"/>
      <c r="D15" s="231"/>
      <c r="E15" s="22"/>
      <c r="G15" s="296"/>
      <c r="H15" s="233"/>
      <c r="I15" s="231"/>
      <c r="J15" s="296"/>
      <c r="K15" s="234" t="s">
        <v>84</v>
      </c>
      <c r="L15" s="232" t="s">
        <v>85</v>
      </c>
      <c r="M15" s="236"/>
      <c r="N15" s="236">
        <v>20000</v>
      </c>
      <c r="O15" s="236">
        <f t="shared" si="0"/>
        <v>20000</v>
      </c>
    </row>
    <row r="16" spans="2:15" s="223" customFormat="1" ht="34.5">
      <c r="B16" s="231"/>
      <c r="C16" s="58"/>
      <c r="D16" s="231"/>
      <c r="E16" s="22"/>
      <c r="G16" s="296"/>
      <c r="H16" s="233"/>
      <c r="I16" s="231"/>
      <c r="J16" s="296"/>
      <c r="K16" s="234" t="s">
        <v>359</v>
      </c>
      <c r="L16" s="232" t="s">
        <v>360</v>
      </c>
      <c r="M16" s="236"/>
      <c r="N16" s="236"/>
      <c r="O16" s="240"/>
    </row>
    <row r="17" spans="2:15" s="223" customFormat="1" ht="51.75">
      <c r="B17" s="231"/>
      <c r="C17" s="22"/>
      <c r="D17" s="231"/>
      <c r="E17" s="241"/>
      <c r="F17" s="242">
        <v>1.3</v>
      </c>
      <c r="G17" s="232" t="s">
        <v>361</v>
      </c>
      <c r="H17" s="233">
        <v>0.95</v>
      </c>
      <c r="I17" s="231">
        <v>1.3</v>
      </c>
      <c r="J17" s="296" t="s">
        <v>86</v>
      </c>
      <c r="K17" s="234" t="s">
        <v>87</v>
      </c>
      <c r="L17" s="232" t="s">
        <v>88</v>
      </c>
      <c r="M17" s="236"/>
      <c r="N17" s="236"/>
      <c r="O17" s="236"/>
    </row>
    <row r="18" spans="2:15" s="223" customFormat="1" ht="17.25">
      <c r="B18" s="231"/>
      <c r="C18" s="22"/>
      <c r="D18" s="231"/>
      <c r="E18" s="241"/>
      <c r="F18" s="242"/>
      <c r="G18" s="232"/>
      <c r="H18" s="233"/>
      <c r="I18" s="231"/>
      <c r="J18" s="296"/>
      <c r="K18" s="234" t="s">
        <v>89</v>
      </c>
      <c r="L18" s="232" t="s">
        <v>90</v>
      </c>
      <c r="M18" s="236"/>
      <c r="N18" s="236">
        <v>180000</v>
      </c>
      <c r="O18" s="236">
        <f>N18+M18</f>
        <v>180000</v>
      </c>
    </row>
    <row r="19" spans="2:15" s="223" customFormat="1" ht="121.5" customHeight="1">
      <c r="B19" s="231"/>
      <c r="C19" s="22"/>
      <c r="D19" s="231"/>
      <c r="E19" s="241"/>
      <c r="F19" s="242"/>
      <c r="G19" s="232"/>
      <c r="H19" s="233"/>
      <c r="I19" s="231"/>
      <c r="J19" s="296"/>
      <c r="K19" s="234" t="s">
        <v>91</v>
      </c>
      <c r="L19" s="232" t="s">
        <v>362</v>
      </c>
      <c r="M19" s="236"/>
      <c r="N19" s="236"/>
      <c r="O19" s="236"/>
    </row>
    <row r="20" spans="2:15" s="223" customFormat="1" ht="49.5">
      <c r="B20" s="231"/>
      <c r="C20" s="241"/>
      <c r="D20" s="231"/>
      <c r="E20" s="241"/>
      <c r="F20" s="223">
        <v>1.4</v>
      </c>
      <c r="G20" s="232" t="s">
        <v>363</v>
      </c>
      <c r="H20" s="243">
        <v>0.8</v>
      </c>
      <c r="I20" s="231">
        <v>1.4</v>
      </c>
      <c r="J20" s="58" t="s">
        <v>94</v>
      </c>
      <c r="K20" s="234" t="s">
        <v>95</v>
      </c>
      <c r="L20" s="45" t="s">
        <v>96</v>
      </c>
      <c r="M20" s="236"/>
      <c r="N20" s="236"/>
      <c r="O20" s="240">
        <f>SUM(M20:N20)</f>
        <v>0</v>
      </c>
    </row>
    <row r="21" spans="2:15" s="223" customFormat="1" ht="17.25">
      <c r="B21" s="231"/>
      <c r="C21" s="241"/>
      <c r="D21" s="231"/>
      <c r="E21" s="241"/>
      <c r="G21" s="232"/>
      <c r="H21" s="243"/>
      <c r="I21" s="231"/>
      <c r="J21" s="58"/>
      <c r="K21" s="234" t="s">
        <v>97</v>
      </c>
      <c r="L21" s="239" t="s">
        <v>98</v>
      </c>
      <c r="M21" s="236"/>
      <c r="N21" s="236">
        <v>1053000</v>
      </c>
      <c r="O21" s="236">
        <f>N21+M21</f>
        <v>1053000</v>
      </c>
    </row>
    <row r="22" spans="2:15" s="223" customFormat="1" ht="34.5">
      <c r="B22" s="231"/>
      <c r="C22" s="241"/>
      <c r="D22" s="231"/>
      <c r="E22" s="241"/>
      <c r="G22" s="232"/>
      <c r="H22" s="243"/>
      <c r="I22" s="231"/>
      <c r="J22" s="58"/>
      <c r="K22" s="234" t="s">
        <v>99</v>
      </c>
      <c r="L22" s="239" t="s">
        <v>100</v>
      </c>
      <c r="M22" s="236"/>
      <c r="N22" s="236">
        <v>40000</v>
      </c>
      <c r="O22" s="236">
        <f>N22+M22</f>
        <v>40000</v>
      </c>
    </row>
    <row r="23" spans="2:15" s="223" customFormat="1" ht="33">
      <c r="B23" s="231"/>
      <c r="C23" s="241"/>
      <c r="D23" s="231"/>
      <c r="E23" s="241"/>
      <c r="G23" s="232"/>
      <c r="H23" s="243"/>
      <c r="I23" s="231"/>
      <c r="J23" s="58"/>
      <c r="K23" s="234" t="s">
        <v>101</v>
      </c>
      <c r="L23" s="45" t="s">
        <v>102</v>
      </c>
      <c r="M23" s="236"/>
      <c r="N23" s="236">
        <v>30000</v>
      </c>
      <c r="O23" s="236">
        <f>N23+M23</f>
        <v>30000</v>
      </c>
    </row>
    <row r="24" spans="2:15" s="223" customFormat="1" ht="17.25">
      <c r="B24" s="231"/>
      <c r="C24" s="241"/>
      <c r="D24" s="231"/>
      <c r="E24" s="241"/>
      <c r="G24" s="232"/>
      <c r="H24" s="243"/>
      <c r="I24" s="231"/>
      <c r="J24" s="58"/>
      <c r="K24" s="234" t="s">
        <v>103</v>
      </c>
      <c r="L24" s="138" t="s">
        <v>104</v>
      </c>
      <c r="M24" s="236"/>
      <c r="N24" s="236">
        <v>5000</v>
      </c>
      <c r="O24" s="236">
        <f>N24+M24</f>
        <v>5000</v>
      </c>
    </row>
    <row r="25" spans="2:15" s="223" customFormat="1" ht="82.5">
      <c r="B25" s="231"/>
      <c r="C25" s="241"/>
      <c r="D25" s="231"/>
      <c r="E25" s="241"/>
      <c r="G25" s="232"/>
      <c r="H25" s="243"/>
      <c r="I25" s="231"/>
      <c r="J25" s="58"/>
      <c r="K25" s="234" t="s">
        <v>105</v>
      </c>
      <c r="L25" s="45" t="s">
        <v>109</v>
      </c>
      <c r="M25" s="236"/>
      <c r="N25" s="236"/>
      <c r="O25" s="240"/>
    </row>
    <row r="26" spans="2:15" s="223" customFormat="1" ht="33">
      <c r="B26" s="231"/>
      <c r="C26" s="241"/>
      <c r="D26" s="231"/>
      <c r="E26" s="241"/>
      <c r="F26" s="242">
        <v>1.5</v>
      </c>
      <c r="G26" s="296" t="s">
        <v>364</v>
      </c>
      <c r="H26" s="244" t="s">
        <v>365</v>
      </c>
      <c r="I26" s="231">
        <v>1.5</v>
      </c>
      <c r="J26" s="296" t="s">
        <v>110</v>
      </c>
      <c r="K26" s="234" t="s">
        <v>111</v>
      </c>
      <c r="L26" s="45" t="s">
        <v>112</v>
      </c>
      <c r="M26" s="235"/>
      <c r="N26" s="236">
        <v>160000</v>
      </c>
      <c r="O26" s="240">
        <f>SUM(M26:N26)</f>
        <v>160000</v>
      </c>
    </row>
    <row r="27" spans="2:15" s="223" customFormat="1" ht="69.75" customHeight="1">
      <c r="B27" s="231"/>
      <c r="C27" s="241"/>
      <c r="D27" s="231"/>
      <c r="E27" s="241"/>
      <c r="F27" s="242"/>
      <c r="G27" s="296"/>
      <c r="H27" s="244"/>
      <c r="I27" s="231"/>
      <c r="J27" s="296"/>
      <c r="K27" s="234" t="s">
        <v>114</v>
      </c>
      <c r="L27" s="45" t="s">
        <v>115</v>
      </c>
      <c r="M27" s="235"/>
      <c r="N27" s="236">
        <v>50000</v>
      </c>
      <c r="O27" s="236">
        <f>N27+M27</f>
        <v>50000</v>
      </c>
    </row>
    <row r="28" spans="2:15" s="223" customFormat="1" ht="51.75">
      <c r="B28" s="231"/>
      <c r="C28" s="241"/>
      <c r="D28" s="231"/>
      <c r="E28" s="241"/>
      <c r="F28" s="242"/>
      <c r="G28" s="232" t="s">
        <v>366</v>
      </c>
      <c r="H28" s="243">
        <v>1</v>
      </c>
      <c r="I28" s="245">
        <v>1.6</v>
      </c>
      <c r="J28" s="58" t="s">
        <v>116</v>
      </c>
      <c r="K28" s="234" t="s">
        <v>117</v>
      </c>
      <c r="L28" s="45" t="s">
        <v>118</v>
      </c>
      <c r="M28" s="235"/>
      <c r="N28" s="236">
        <v>180000</v>
      </c>
      <c r="O28" s="236">
        <f>N28+M28</f>
        <v>180000</v>
      </c>
    </row>
    <row r="29" spans="2:15" s="223" customFormat="1" ht="34.5">
      <c r="B29" s="231"/>
      <c r="C29" s="241"/>
      <c r="D29" s="231"/>
      <c r="E29" s="241"/>
      <c r="F29" s="242"/>
      <c r="G29" s="232" t="s">
        <v>367</v>
      </c>
      <c r="H29" s="243">
        <v>1</v>
      </c>
      <c r="I29" s="245">
        <v>1.7</v>
      </c>
      <c r="J29" s="58" t="s">
        <v>119</v>
      </c>
      <c r="K29" s="234" t="s">
        <v>120</v>
      </c>
      <c r="L29" s="45" t="s">
        <v>121</v>
      </c>
      <c r="M29" s="235"/>
      <c r="N29" s="236"/>
      <c r="O29" s="240"/>
    </row>
    <row r="30" spans="2:15" s="223" customFormat="1" ht="69">
      <c r="B30" s="231"/>
      <c r="C30" s="241"/>
      <c r="D30" s="231"/>
      <c r="E30" s="241"/>
      <c r="F30" s="242"/>
      <c r="G30" s="232" t="s">
        <v>368</v>
      </c>
      <c r="H30" s="243">
        <v>0.8</v>
      </c>
      <c r="I30" s="245"/>
      <c r="J30" s="362"/>
      <c r="K30" s="234"/>
      <c r="L30" s="45" t="s">
        <v>123</v>
      </c>
      <c r="M30" s="235"/>
      <c r="N30" s="236"/>
      <c r="O30" s="240"/>
    </row>
    <row r="31" spans="2:15" s="223" customFormat="1" ht="69">
      <c r="B31" s="231"/>
      <c r="C31" s="241"/>
      <c r="D31" s="231"/>
      <c r="E31" s="241"/>
      <c r="F31" s="242"/>
      <c r="G31" s="232" t="s">
        <v>369</v>
      </c>
      <c r="H31" s="243">
        <v>0.6</v>
      </c>
      <c r="I31" s="245"/>
      <c r="J31" s="362"/>
      <c r="K31" s="234"/>
      <c r="L31" s="45" t="s">
        <v>125</v>
      </c>
      <c r="M31" s="235"/>
      <c r="N31" s="236"/>
      <c r="O31" s="240"/>
    </row>
    <row r="32" spans="2:15" s="223" customFormat="1" ht="34.5">
      <c r="B32" s="231"/>
      <c r="C32" s="241"/>
      <c r="D32" s="231"/>
      <c r="E32" s="241"/>
      <c r="F32" s="242"/>
      <c r="G32" s="232" t="s">
        <v>370</v>
      </c>
      <c r="H32" s="244">
        <v>4</v>
      </c>
      <c r="I32" s="245"/>
      <c r="J32" s="362"/>
      <c r="K32" s="234"/>
      <c r="L32" s="246"/>
      <c r="M32" s="235"/>
      <c r="N32" s="236"/>
      <c r="O32" s="240"/>
    </row>
    <row r="33" spans="2:15" s="223" customFormat="1" ht="51.75">
      <c r="B33" s="231"/>
      <c r="C33" s="241"/>
      <c r="D33" s="231"/>
      <c r="E33" s="241"/>
      <c r="F33" s="242"/>
      <c r="G33" s="232" t="s">
        <v>371</v>
      </c>
      <c r="H33" s="244">
        <v>4</v>
      </c>
      <c r="I33" s="245"/>
      <c r="J33" s="362"/>
      <c r="K33" s="234"/>
      <c r="L33" s="246"/>
      <c r="M33" s="235"/>
      <c r="N33" s="236"/>
      <c r="O33" s="240"/>
    </row>
    <row r="34" spans="2:15" s="223" customFormat="1" ht="34.5">
      <c r="B34" s="231"/>
      <c r="C34" s="241"/>
      <c r="D34" s="231"/>
      <c r="E34" s="241"/>
      <c r="G34" s="22" t="s">
        <v>372</v>
      </c>
      <c r="H34" s="247">
        <v>0.8</v>
      </c>
      <c r="I34" s="231"/>
      <c r="J34" s="362"/>
      <c r="K34" s="234"/>
      <c r="L34" s="246"/>
      <c r="M34" s="235"/>
      <c r="N34" s="236"/>
      <c r="O34" s="240">
        <f>SUM(M34:N34)</f>
        <v>0</v>
      </c>
    </row>
    <row r="35" spans="2:15" s="223" customFormat="1" ht="34.5">
      <c r="B35" s="231"/>
      <c r="C35" s="241"/>
      <c r="D35" s="231"/>
      <c r="E35" s="241"/>
      <c r="G35" s="232" t="s">
        <v>373</v>
      </c>
      <c r="H35" s="247">
        <v>0.8</v>
      </c>
      <c r="I35" s="231"/>
      <c r="J35" s="362"/>
      <c r="K35" s="234"/>
      <c r="L35" s="246"/>
      <c r="M35" s="235"/>
      <c r="N35" s="236"/>
      <c r="O35" s="240"/>
    </row>
    <row r="36" spans="2:15" s="223" customFormat="1" ht="17.25">
      <c r="B36" s="231"/>
      <c r="C36" s="241"/>
      <c r="D36" s="231"/>
      <c r="E36" s="241"/>
      <c r="G36" s="82"/>
      <c r="H36" s="248"/>
      <c r="I36" s="231"/>
      <c r="J36" s="362"/>
      <c r="K36" s="234"/>
      <c r="L36" s="249"/>
      <c r="M36" s="235"/>
      <c r="N36" s="236"/>
      <c r="O36" s="240"/>
    </row>
    <row r="37" spans="2:15" s="223" customFormat="1" ht="18" customHeight="1">
      <c r="B37" s="224">
        <v>2</v>
      </c>
      <c r="C37" s="350" t="s">
        <v>332</v>
      </c>
      <c r="D37" s="224">
        <v>2.1</v>
      </c>
      <c r="E37" s="16" t="s">
        <v>374</v>
      </c>
      <c r="F37" s="225">
        <v>2.1</v>
      </c>
      <c r="G37" s="350" t="s">
        <v>375</v>
      </c>
      <c r="H37" s="250">
        <v>0</v>
      </c>
      <c r="I37" s="224">
        <v>2.1</v>
      </c>
      <c r="J37" s="350" t="s">
        <v>126</v>
      </c>
      <c r="K37" s="228" t="s">
        <v>128</v>
      </c>
      <c r="L37" s="246" t="s">
        <v>129</v>
      </c>
      <c r="M37" s="251"/>
      <c r="N37" s="230">
        <v>400000</v>
      </c>
      <c r="O37" s="230">
        <f>SUM(M37:N37)</f>
        <v>400000</v>
      </c>
    </row>
    <row r="38" spans="2:15" s="223" customFormat="1" ht="17.25">
      <c r="B38" s="231"/>
      <c r="C38" s="296"/>
      <c r="D38" s="231"/>
      <c r="E38" s="22"/>
      <c r="G38" s="296"/>
      <c r="H38" s="252"/>
      <c r="I38" s="231"/>
      <c r="J38" s="296"/>
      <c r="K38" s="234" t="s">
        <v>131</v>
      </c>
      <c r="L38" s="246" t="s">
        <v>132</v>
      </c>
      <c r="M38" s="235"/>
      <c r="N38" s="236">
        <v>169500</v>
      </c>
      <c r="O38" s="236">
        <f>N38+M38</f>
        <v>169500</v>
      </c>
    </row>
    <row r="39" spans="2:15" s="223" customFormat="1" ht="17.25">
      <c r="B39" s="231"/>
      <c r="C39" s="296"/>
      <c r="D39" s="231"/>
      <c r="E39" s="22"/>
      <c r="G39" s="296"/>
      <c r="H39" s="252"/>
      <c r="I39" s="231"/>
      <c r="J39" s="296"/>
      <c r="K39" s="234" t="s">
        <v>143</v>
      </c>
      <c r="L39" s="246" t="s">
        <v>144</v>
      </c>
      <c r="M39" s="235"/>
      <c r="N39" s="236">
        <v>200000</v>
      </c>
      <c r="O39" s="236">
        <f>N39+M39</f>
        <v>200000</v>
      </c>
    </row>
    <row r="40" spans="2:15" s="223" customFormat="1" ht="86.25">
      <c r="B40" s="231"/>
      <c r="C40" s="296"/>
      <c r="D40" s="231"/>
      <c r="E40" s="22"/>
      <c r="F40" s="223">
        <v>2.2</v>
      </c>
      <c r="G40" s="232" t="s">
        <v>376</v>
      </c>
      <c r="H40" s="233">
        <v>0.7</v>
      </c>
      <c r="I40" s="231">
        <v>2.2</v>
      </c>
      <c r="J40" s="58" t="s">
        <v>145</v>
      </c>
      <c r="K40" s="234" t="s">
        <v>146</v>
      </c>
      <c r="L40" s="45" t="s">
        <v>147</v>
      </c>
      <c r="M40" s="235"/>
      <c r="N40" s="236"/>
      <c r="O40" s="240">
        <f>SUM(M40:N40)</f>
        <v>0</v>
      </c>
    </row>
    <row r="41" spans="2:15" s="223" customFormat="1" ht="86.25">
      <c r="B41" s="231"/>
      <c r="C41" s="22"/>
      <c r="D41" s="231"/>
      <c r="E41" s="241"/>
      <c r="F41" s="242">
        <v>2.3</v>
      </c>
      <c r="G41" s="232" t="s">
        <v>377</v>
      </c>
      <c r="H41" s="233">
        <v>0.25</v>
      </c>
      <c r="I41" s="231">
        <v>2.3</v>
      </c>
      <c r="J41" s="58" t="s">
        <v>148</v>
      </c>
      <c r="K41" s="234" t="s">
        <v>149</v>
      </c>
      <c r="L41" s="45" t="s">
        <v>150</v>
      </c>
      <c r="M41" s="235"/>
      <c r="N41" s="236"/>
      <c r="O41" s="236"/>
    </row>
    <row r="42" spans="2:15" s="223" customFormat="1" ht="34.5">
      <c r="B42" s="231"/>
      <c r="C42" s="241"/>
      <c r="D42" s="231"/>
      <c r="E42" s="241"/>
      <c r="F42" s="223">
        <v>2.4</v>
      </c>
      <c r="G42" s="232" t="s">
        <v>378</v>
      </c>
      <c r="H42" s="253"/>
      <c r="I42" s="231">
        <v>2.4</v>
      </c>
      <c r="J42" s="58" t="s">
        <v>151</v>
      </c>
      <c r="K42" s="234" t="s">
        <v>152</v>
      </c>
      <c r="L42" s="246" t="s">
        <v>153</v>
      </c>
      <c r="M42" s="235"/>
      <c r="N42" s="236"/>
      <c r="O42" s="240">
        <f>SUM(M42:N42)</f>
        <v>0</v>
      </c>
    </row>
    <row r="43" spans="2:15" s="223" customFormat="1" ht="103.5">
      <c r="B43" s="231"/>
      <c r="C43" s="241"/>
      <c r="D43" s="231"/>
      <c r="E43" s="241"/>
      <c r="F43" s="223" t="s">
        <v>152</v>
      </c>
      <c r="G43" s="232" t="s">
        <v>379</v>
      </c>
      <c r="H43" s="254">
        <v>40000</v>
      </c>
      <c r="I43" s="231">
        <v>2.5</v>
      </c>
      <c r="J43" s="58" t="s">
        <v>380</v>
      </c>
      <c r="K43" s="234" t="s">
        <v>381</v>
      </c>
      <c r="L43" s="45" t="s">
        <v>156</v>
      </c>
      <c r="M43" s="235"/>
      <c r="N43" s="236"/>
      <c r="O43" s="240">
        <f>SUM(M43:N43)</f>
        <v>0</v>
      </c>
    </row>
    <row r="44" spans="2:15" s="223" customFormat="1" ht="51.75">
      <c r="B44" s="231"/>
      <c r="C44" s="241"/>
      <c r="D44" s="231"/>
      <c r="E44" s="241"/>
      <c r="F44" s="223" t="s">
        <v>381</v>
      </c>
      <c r="G44" s="232" t="s">
        <v>382</v>
      </c>
      <c r="H44" s="254">
        <v>40000</v>
      </c>
      <c r="I44" s="231"/>
      <c r="J44" s="362"/>
      <c r="K44" s="234" t="s">
        <v>383</v>
      </c>
      <c r="L44" s="237" t="s">
        <v>384</v>
      </c>
      <c r="M44" s="235"/>
      <c r="N44" s="236"/>
      <c r="O44" s="236"/>
    </row>
    <row r="45" spans="2:15" s="223" customFormat="1" ht="69">
      <c r="B45" s="231"/>
      <c r="C45" s="241"/>
      <c r="D45" s="231"/>
      <c r="E45" s="241"/>
      <c r="F45" s="223">
        <v>2.5</v>
      </c>
      <c r="G45" s="232" t="s">
        <v>385</v>
      </c>
      <c r="H45" s="243">
        <v>0.3</v>
      </c>
      <c r="I45" s="245"/>
      <c r="J45" s="362"/>
      <c r="K45" s="234" t="s">
        <v>155</v>
      </c>
      <c r="L45" s="22" t="s">
        <v>386</v>
      </c>
      <c r="M45" s="235"/>
      <c r="N45" s="236"/>
      <c r="O45" s="240">
        <f>SUM(M45:N45)</f>
        <v>0</v>
      </c>
    </row>
    <row r="46" spans="2:15" s="223" customFormat="1" ht="86.25">
      <c r="B46" s="231"/>
      <c r="C46" s="241"/>
      <c r="D46" s="231"/>
      <c r="E46" s="241"/>
      <c r="F46" s="223">
        <v>2.6</v>
      </c>
      <c r="G46" s="232" t="s">
        <v>387</v>
      </c>
      <c r="H46" s="247">
        <v>0.14</v>
      </c>
      <c r="I46" s="231"/>
      <c r="J46" s="362"/>
      <c r="K46" s="234"/>
      <c r="L46" s="255"/>
      <c r="M46" s="235"/>
      <c r="N46" s="236"/>
      <c r="O46" s="240">
        <f>SUM(M46:N46)</f>
        <v>0</v>
      </c>
    </row>
    <row r="47" spans="2:15" s="223" customFormat="1" ht="51.75">
      <c r="B47" s="231"/>
      <c r="C47" s="241"/>
      <c r="D47" s="231"/>
      <c r="E47" s="241"/>
      <c r="F47" s="223">
        <v>2.7</v>
      </c>
      <c r="G47" s="232" t="s">
        <v>388</v>
      </c>
      <c r="H47" s="248">
        <v>0</v>
      </c>
      <c r="I47" s="231"/>
      <c r="J47" s="58"/>
      <c r="K47" s="2"/>
      <c r="L47" s="106"/>
      <c r="M47" s="235"/>
      <c r="N47" s="236"/>
      <c r="O47" s="240"/>
    </row>
    <row r="48" spans="2:15" s="223" customFormat="1" ht="34.5">
      <c r="B48" s="231"/>
      <c r="C48" s="241"/>
      <c r="D48" s="231"/>
      <c r="E48" s="241"/>
      <c r="G48" s="232" t="s">
        <v>372</v>
      </c>
      <c r="H48" s="247">
        <v>0.8</v>
      </c>
      <c r="I48" s="231"/>
      <c r="J48" s="58"/>
      <c r="K48" s="2"/>
      <c r="L48" s="106"/>
      <c r="M48" s="236"/>
      <c r="N48" s="236"/>
      <c r="O48" s="240"/>
    </row>
    <row r="49" spans="2:15" s="223" customFormat="1" ht="120.75">
      <c r="B49" s="231">
        <v>3</v>
      </c>
      <c r="C49" s="22" t="s">
        <v>336</v>
      </c>
      <c r="D49" s="231">
        <v>3.1</v>
      </c>
      <c r="E49" s="22" t="s">
        <v>389</v>
      </c>
      <c r="F49" s="223">
        <v>3.1</v>
      </c>
      <c r="G49" s="232" t="s">
        <v>390</v>
      </c>
      <c r="H49" s="247">
        <v>0.3</v>
      </c>
      <c r="I49" s="231">
        <v>3.1</v>
      </c>
      <c r="J49" s="58" t="s">
        <v>157</v>
      </c>
      <c r="K49" s="2" t="s">
        <v>159</v>
      </c>
      <c r="L49" s="106" t="s">
        <v>160</v>
      </c>
      <c r="M49" s="236"/>
      <c r="N49" s="236">
        <f>'[1]f9'!K76</f>
        <v>2552400</v>
      </c>
      <c r="O49" s="236">
        <f>N49+M49</f>
        <v>2552400</v>
      </c>
    </row>
    <row r="50" spans="2:15" s="223" customFormat="1" ht="120.75">
      <c r="B50" s="231"/>
      <c r="C50" s="22"/>
      <c r="D50" s="231"/>
      <c r="E50" s="22"/>
      <c r="F50" s="223">
        <v>3.2</v>
      </c>
      <c r="G50" s="232" t="s">
        <v>391</v>
      </c>
      <c r="H50" s="248">
        <v>273</v>
      </c>
      <c r="I50" s="231">
        <v>3.2</v>
      </c>
      <c r="J50" s="58" t="s">
        <v>188</v>
      </c>
      <c r="K50" s="2" t="s">
        <v>189</v>
      </c>
      <c r="L50" s="106" t="s">
        <v>164</v>
      </c>
      <c r="M50" s="236"/>
      <c r="N50" s="236">
        <v>500000</v>
      </c>
      <c r="O50" s="236">
        <f>N50+M50</f>
        <v>500000</v>
      </c>
    </row>
    <row r="51" spans="2:15" s="223" customFormat="1" ht="17.25">
      <c r="B51" s="231"/>
      <c r="C51" s="22"/>
      <c r="D51" s="231"/>
      <c r="E51" s="22"/>
      <c r="F51" s="223">
        <v>3.3</v>
      </c>
      <c r="G51" s="296" t="s">
        <v>392</v>
      </c>
      <c r="H51" s="247">
        <v>0.19</v>
      </c>
      <c r="I51" s="231">
        <v>3.3</v>
      </c>
      <c r="J51" s="296" t="s">
        <v>196</v>
      </c>
      <c r="K51" s="2" t="s">
        <v>197</v>
      </c>
      <c r="L51" s="106" t="s">
        <v>171</v>
      </c>
      <c r="M51" s="236"/>
      <c r="N51" s="236">
        <f>'[1]f9'!K81</f>
        <v>67520</v>
      </c>
      <c r="O51" s="236">
        <f>N51+M51</f>
        <v>67520</v>
      </c>
    </row>
    <row r="52" spans="2:15" s="223" customFormat="1" ht="120.75" customHeight="1">
      <c r="B52" s="231"/>
      <c r="C52" s="22"/>
      <c r="D52" s="231"/>
      <c r="E52" s="22"/>
      <c r="G52" s="296"/>
      <c r="H52" s="247"/>
      <c r="I52" s="231"/>
      <c r="J52" s="296"/>
      <c r="K52" s="2" t="s">
        <v>199</v>
      </c>
      <c r="L52" s="106" t="s">
        <v>174</v>
      </c>
      <c r="M52" s="236"/>
      <c r="N52" s="236">
        <f>'[1]f9'!K82</f>
        <v>30000</v>
      </c>
      <c r="O52" s="236">
        <f>N52+M52</f>
        <v>30000</v>
      </c>
    </row>
    <row r="53" spans="2:15" s="223" customFormat="1" ht="51.75">
      <c r="B53" s="231"/>
      <c r="C53" s="22"/>
      <c r="D53" s="231"/>
      <c r="E53" s="22"/>
      <c r="F53" s="223">
        <v>3.4</v>
      </c>
      <c r="G53" s="232" t="s">
        <v>393</v>
      </c>
      <c r="H53" s="248">
        <v>2</v>
      </c>
      <c r="I53" s="231"/>
      <c r="J53" s="58"/>
      <c r="K53" s="2" t="s">
        <v>201</v>
      </c>
      <c r="L53" s="106" t="s">
        <v>176</v>
      </c>
      <c r="M53" s="236"/>
      <c r="N53" s="236">
        <f>'[1]f9'!K83</f>
        <v>230000</v>
      </c>
      <c r="O53" s="236">
        <f>N53+M53</f>
        <v>230000</v>
      </c>
    </row>
    <row r="54" spans="2:15" s="223" customFormat="1" ht="69">
      <c r="B54" s="231"/>
      <c r="C54" s="22"/>
      <c r="D54" s="231"/>
      <c r="E54" s="22"/>
      <c r="F54" s="223">
        <v>3.5</v>
      </c>
      <c r="G54" s="232" t="s">
        <v>394</v>
      </c>
      <c r="H54" s="248">
        <v>4</v>
      </c>
      <c r="I54" s="231"/>
      <c r="J54" s="58"/>
      <c r="K54" s="2"/>
      <c r="L54" s="106" t="s">
        <v>178</v>
      </c>
      <c r="M54" s="236"/>
      <c r="N54" s="236">
        <f>'[1]f9'!K84</f>
        <v>0</v>
      </c>
      <c r="O54" s="240"/>
    </row>
    <row r="55" spans="2:15" s="223" customFormat="1" ht="51.75">
      <c r="B55" s="231"/>
      <c r="C55" s="22"/>
      <c r="D55" s="231"/>
      <c r="E55" s="22"/>
      <c r="F55" s="223">
        <v>3.6</v>
      </c>
      <c r="G55" s="232" t="s">
        <v>395</v>
      </c>
      <c r="H55" s="256">
        <v>7000</v>
      </c>
      <c r="I55" s="231"/>
      <c r="J55" s="58"/>
      <c r="K55" s="2"/>
      <c r="L55" s="106" t="s">
        <v>181</v>
      </c>
      <c r="M55" s="236"/>
      <c r="N55" s="236"/>
      <c r="O55" s="240"/>
    </row>
    <row r="56" spans="2:15" s="223" customFormat="1" ht="51.75">
      <c r="B56" s="231"/>
      <c r="C56" s="22"/>
      <c r="D56" s="231"/>
      <c r="E56" s="22"/>
      <c r="F56" s="223">
        <v>3.7</v>
      </c>
      <c r="G56" s="232" t="s">
        <v>372</v>
      </c>
      <c r="H56" s="247">
        <v>0.8</v>
      </c>
      <c r="I56" s="231"/>
      <c r="J56" s="58"/>
      <c r="K56" s="2"/>
      <c r="L56" s="106" t="s">
        <v>184</v>
      </c>
      <c r="M56" s="236"/>
      <c r="N56" s="236"/>
      <c r="O56" s="240"/>
    </row>
    <row r="57" spans="2:15" s="223" customFormat="1" ht="34.5">
      <c r="B57" s="231"/>
      <c r="C57" s="22"/>
      <c r="D57" s="231"/>
      <c r="E57" s="22"/>
      <c r="F57" s="223">
        <v>3.8</v>
      </c>
      <c r="G57" s="232" t="s">
        <v>396</v>
      </c>
      <c r="H57" s="247">
        <v>0.8</v>
      </c>
      <c r="I57" s="231"/>
      <c r="J57" s="58"/>
      <c r="K57" s="2"/>
      <c r="L57" s="106" t="s">
        <v>187</v>
      </c>
      <c r="M57" s="236"/>
      <c r="N57" s="236">
        <f>'[1]f9'!K87</f>
        <v>63000</v>
      </c>
      <c r="O57" s="236">
        <f>N57+M57</f>
        <v>63000</v>
      </c>
    </row>
    <row r="58" spans="2:15" s="223" customFormat="1" ht="103.5">
      <c r="B58" s="231"/>
      <c r="C58" s="22"/>
      <c r="D58" s="231"/>
      <c r="E58" s="22"/>
      <c r="G58" s="232"/>
      <c r="H58" s="247"/>
      <c r="I58" s="231"/>
      <c r="J58" s="58"/>
      <c r="K58" s="2"/>
      <c r="L58" s="138" t="s">
        <v>190</v>
      </c>
      <c r="M58" s="257"/>
      <c r="N58" s="236"/>
      <c r="O58" s="240"/>
    </row>
    <row r="59" spans="2:15" s="223" customFormat="1" ht="17.25">
      <c r="B59" s="231"/>
      <c r="C59" s="22"/>
      <c r="D59" s="231"/>
      <c r="E59" s="22"/>
      <c r="G59" s="232"/>
      <c r="H59" s="247"/>
      <c r="I59" s="231"/>
      <c r="J59" s="58"/>
      <c r="K59" s="2"/>
      <c r="L59" s="237" t="s">
        <v>192</v>
      </c>
      <c r="M59" s="258"/>
      <c r="N59" s="236"/>
      <c r="O59" s="240"/>
    </row>
    <row r="60" spans="2:15" s="223" customFormat="1" ht="34.5">
      <c r="B60" s="231"/>
      <c r="C60" s="22"/>
      <c r="D60" s="231"/>
      <c r="E60" s="22"/>
      <c r="G60" s="232"/>
      <c r="H60" s="247"/>
      <c r="I60" s="231"/>
      <c r="J60" s="58"/>
      <c r="K60" s="2"/>
      <c r="L60" s="237" t="s">
        <v>194</v>
      </c>
      <c r="M60" s="258"/>
      <c r="N60" s="236"/>
      <c r="O60" s="240"/>
    </row>
    <row r="61" spans="2:15" s="223" customFormat="1" ht="34.5">
      <c r="B61" s="231"/>
      <c r="C61" s="22"/>
      <c r="D61" s="231"/>
      <c r="E61" s="22"/>
      <c r="G61" s="232"/>
      <c r="H61" s="247"/>
      <c r="I61" s="231"/>
      <c r="J61" s="58"/>
      <c r="K61" s="2"/>
      <c r="L61" s="237" t="s">
        <v>198</v>
      </c>
      <c r="M61" s="258"/>
      <c r="N61" s="236"/>
      <c r="O61" s="240"/>
    </row>
    <row r="62" spans="2:15" s="223" customFormat="1" ht="34.5">
      <c r="B62" s="231"/>
      <c r="C62" s="22"/>
      <c r="D62" s="231"/>
      <c r="E62" s="22"/>
      <c r="G62" s="232"/>
      <c r="H62" s="247"/>
      <c r="I62" s="231"/>
      <c r="J62" s="58"/>
      <c r="K62" s="2"/>
      <c r="L62" s="238" t="s">
        <v>200</v>
      </c>
      <c r="M62" s="258"/>
      <c r="N62" s="236"/>
      <c r="O62" s="240"/>
    </row>
    <row r="63" spans="2:15" s="223" customFormat="1" ht="17.25">
      <c r="B63" s="231"/>
      <c r="C63" s="22"/>
      <c r="D63" s="231"/>
      <c r="E63" s="22"/>
      <c r="G63" s="232"/>
      <c r="H63" s="247"/>
      <c r="I63" s="231"/>
      <c r="J63" s="58"/>
      <c r="K63" s="2"/>
      <c r="L63" s="239" t="s">
        <v>202</v>
      </c>
      <c r="M63" s="258"/>
      <c r="N63" s="236"/>
      <c r="O63" s="240"/>
    </row>
    <row r="64" spans="2:15" s="223" customFormat="1" ht="34.5">
      <c r="B64" s="231"/>
      <c r="C64" s="22"/>
      <c r="D64" s="231"/>
      <c r="E64" s="22"/>
      <c r="G64" s="232"/>
      <c r="H64" s="247"/>
      <c r="I64" s="231"/>
      <c r="J64" s="58"/>
      <c r="K64" s="2"/>
      <c r="L64" s="239" t="s">
        <v>204</v>
      </c>
      <c r="M64" s="258"/>
      <c r="N64" s="236"/>
      <c r="O64" s="240"/>
    </row>
    <row r="65" spans="2:15" s="223" customFormat="1" ht="86.25">
      <c r="B65" s="231"/>
      <c r="C65" s="22"/>
      <c r="D65" s="231"/>
      <c r="E65" s="22"/>
      <c r="G65" s="232"/>
      <c r="H65" s="247"/>
      <c r="I65" s="231"/>
      <c r="J65" s="58"/>
      <c r="K65" s="2"/>
      <c r="L65" s="138" t="s">
        <v>206</v>
      </c>
      <c r="M65" s="257"/>
      <c r="N65" s="236"/>
      <c r="O65" s="240"/>
    </row>
    <row r="66" spans="2:15" s="223" customFormat="1" ht="17.25">
      <c r="B66" s="231"/>
      <c r="C66" s="22"/>
      <c r="D66" s="231"/>
      <c r="E66" s="22"/>
      <c r="G66" s="232"/>
      <c r="H66" s="247"/>
      <c r="I66" s="231"/>
      <c r="J66" s="58"/>
      <c r="K66" s="2"/>
      <c r="L66" s="138" t="s">
        <v>208</v>
      </c>
      <c r="M66" s="257"/>
      <c r="N66" s="236">
        <f>'[1]f9'!K96</f>
        <v>200000</v>
      </c>
      <c r="O66" s="236">
        <f>N66+M66</f>
        <v>200000</v>
      </c>
    </row>
    <row r="67" spans="2:15" s="223" customFormat="1" ht="103.5">
      <c r="B67" s="231"/>
      <c r="C67" s="22"/>
      <c r="D67" s="231"/>
      <c r="E67" s="22"/>
      <c r="G67" s="232"/>
      <c r="H67" s="247"/>
      <c r="I67" s="231"/>
      <c r="J67" s="58"/>
      <c r="K67" s="2"/>
      <c r="L67" s="138" t="s">
        <v>211</v>
      </c>
      <c r="M67" s="257"/>
      <c r="N67" s="236"/>
      <c r="O67" s="240"/>
    </row>
    <row r="68" spans="2:15" s="223" customFormat="1" ht="69">
      <c r="B68" s="231"/>
      <c r="C68" s="22"/>
      <c r="D68" s="231"/>
      <c r="E68" s="22"/>
      <c r="G68" s="232"/>
      <c r="H68" s="247"/>
      <c r="I68" s="231"/>
      <c r="J68" s="58"/>
      <c r="K68" s="2"/>
      <c r="L68" s="138" t="s">
        <v>213</v>
      </c>
      <c r="M68" s="257"/>
      <c r="N68" s="236"/>
      <c r="O68" s="240"/>
    </row>
    <row r="69" spans="2:15" s="223" customFormat="1" ht="103.5">
      <c r="B69" s="231">
        <v>4</v>
      </c>
      <c r="C69" s="296" t="s">
        <v>397</v>
      </c>
      <c r="D69" s="231">
        <v>4.1</v>
      </c>
      <c r="E69" s="22" t="s">
        <v>398</v>
      </c>
      <c r="F69" s="223">
        <v>4.1</v>
      </c>
      <c r="G69" s="232" t="s">
        <v>399</v>
      </c>
      <c r="H69" s="259">
        <v>0.165</v>
      </c>
      <c r="I69" s="231">
        <v>4.1</v>
      </c>
      <c r="J69" s="58" t="s">
        <v>214</v>
      </c>
      <c r="K69" s="2"/>
      <c r="L69" s="138" t="s">
        <v>217</v>
      </c>
      <c r="M69" s="257"/>
      <c r="N69" s="236"/>
      <c r="O69" s="240"/>
    </row>
    <row r="70" spans="2:15" s="223" customFormat="1" ht="138">
      <c r="B70" s="231"/>
      <c r="C70" s="296"/>
      <c r="D70" s="231"/>
      <c r="E70" s="22"/>
      <c r="F70" s="223">
        <v>4.2</v>
      </c>
      <c r="G70" s="232" t="s">
        <v>400</v>
      </c>
      <c r="H70" s="247">
        <v>0.85</v>
      </c>
      <c r="I70" s="231"/>
      <c r="J70" s="58" t="s">
        <v>221</v>
      </c>
      <c r="K70" s="2"/>
      <c r="L70" s="138" t="s">
        <v>220</v>
      </c>
      <c r="M70" s="257"/>
      <c r="N70" s="236"/>
      <c r="O70" s="240"/>
    </row>
    <row r="71" spans="2:15" s="223" customFormat="1" ht="69">
      <c r="B71" s="231"/>
      <c r="C71" s="22"/>
      <c r="D71" s="231"/>
      <c r="E71" s="22"/>
      <c r="F71" s="223">
        <v>4.3</v>
      </c>
      <c r="G71" s="232" t="s">
        <v>401</v>
      </c>
      <c r="H71" s="248">
        <v>1.05</v>
      </c>
      <c r="I71" s="231"/>
      <c r="J71" s="58"/>
      <c r="K71" s="2"/>
      <c r="L71" s="19" t="s">
        <v>223</v>
      </c>
      <c r="M71" s="260"/>
      <c r="N71" s="236">
        <f>'[1]f9'!K101</f>
        <v>200000</v>
      </c>
      <c r="O71" s="236">
        <f>N71+M71</f>
        <v>200000</v>
      </c>
    </row>
    <row r="72" spans="2:15" s="223" customFormat="1" ht="51.75">
      <c r="B72" s="231"/>
      <c r="C72" s="22"/>
      <c r="D72" s="231"/>
      <c r="E72" s="22"/>
      <c r="F72" s="223">
        <v>4.4</v>
      </c>
      <c r="G72" s="232" t="s">
        <v>402</v>
      </c>
      <c r="H72" s="248" t="s">
        <v>403</v>
      </c>
      <c r="I72" s="231"/>
      <c r="J72" s="58"/>
      <c r="K72" s="2"/>
      <c r="L72" s="19" t="s">
        <v>225</v>
      </c>
      <c r="M72" s="260"/>
      <c r="N72" s="236">
        <f>'[1]f9'!K102</f>
        <v>20000</v>
      </c>
      <c r="O72" s="240"/>
    </row>
    <row r="73" spans="2:15" s="223" customFormat="1" ht="69">
      <c r="B73" s="231"/>
      <c r="C73" s="22"/>
      <c r="D73" s="231"/>
      <c r="E73" s="22"/>
      <c r="F73" s="223">
        <v>4.5</v>
      </c>
      <c r="G73" s="232" t="s">
        <v>404</v>
      </c>
      <c r="H73" s="248">
        <v>4</v>
      </c>
      <c r="I73" s="231"/>
      <c r="J73" s="58"/>
      <c r="K73" s="2"/>
      <c r="L73" s="19" t="s">
        <v>228</v>
      </c>
      <c r="M73" s="260"/>
      <c r="N73" s="236">
        <f>'[1]f9'!K103</f>
        <v>15000</v>
      </c>
      <c r="O73" s="240"/>
    </row>
    <row r="74" spans="2:15" s="223" customFormat="1" ht="34.5">
      <c r="B74" s="231"/>
      <c r="C74" s="22"/>
      <c r="D74" s="231"/>
      <c r="E74" s="22"/>
      <c r="F74" s="223">
        <v>4.6</v>
      </c>
      <c r="G74" s="232" t="s">
        <v>372</v>
      </c>
      <c r="H74" s="247">
        <v>0.8</v>
      </c>
      <c r="I74" s="231"/>
      <c r="J74" s="58"/>
      <c r="K74" s="2"/>
      <c r="L74" s="106"/>
      <c r="M74" s="236"/>
      <c r="N74" s="236"/>
      <c r="O74" s="240"/>
    </row>
    <row r="75" spans="2:15" s="223" customFormat="1" ht="69">
      <c r="B75" s="231">
        <v>5</v>
      </c>
      <c r="C75" s="22" t="s">
        <v>343</v>
      </c>
      <c r="D75" s="231">
        <v>5.1</v>
      </c>
      <c r="E75" s="22" t="s">
        <v>405</v>
      </c>
      <c r="F75" s="223">
        <v>5.1</v>
      </c>
      <c r="G75" s="232" t="s">
        <v>406</v>
      </c>
      <c r="H75" s="248">
        <v>4</v>
      </c>
      <c r="I75" s="231"/>
      <c r="J75" s="58" t="s">
        <v>229</v>
      </c>
      <c r="K75" s="2"/>
      <c r="L75" s="156" t="s">
        <v>231</v>
      </c>
      <c r="M75" s="261"/>
      <c r="N75" s="236"/>
      <c r="O75" s="240"/>
    </row>
    <row r="76" spans="2:15" s="223" customFormat="1" ht="51.75">
      <c r="B76" s="231"/>
      <c r="C76" s="22"/>
      <c r="D76" s="231"/>
      <c r="E76" s="22"/>
      <c r="F76" s="223">
        <v>5.2</v>
      </c>
      <c r="G76" s="232" t="s">
        <v>407</v>
      </c>
      <c r="H76" s="248">
        <v>4</v>
      </c>
      <c r="I76" s="231"/>
      <c r="J76" s="363"/>
      <c r="K76" s="2"/>
      <c r="L76" s="156" t="s">
        <v>233</v>
      </c>
      <c r="M76" s="261"/>
      <c r="N76" s="236">
        <f>'[1]f9'!K105</f>
        <v>240000</v>
      </c>
      <c r="O76" s="236">
        <f>N76+M76</f>
        <v>240000</v>
      </c>
    </row>
    <row r="77" spans="2:15" s="223" customFormat="1" ht="51.75">
      <c r="B77" s="231"/>
      <c r="C77" s="241"/>
      <c r="D77" s="231"/>
      <c r="E77" s="241"/>
      <c r="F77" s="223">
        <v>5.3</v>
      </c>
      <c r="G77" s="232" t="s">
        <v>408</v>
      </c>
      <c r="H77" s="256">
        <v>7000</v>
      </c>
      <c r="I77" s="231"/>
      <c r="J77" s="58" t="s">
        <v>249</v>
      </c>
      <c r="K77" s="2"/>
      <c r="L77" s="238" t="s">
        <v>275</v>
      </c>
      <c r="M77" s="262"/>
      <c r="N77" s="236">
        <f>'[1]f9'!K126</f>
        <v>20000</v>
      </c>
      <c r="O77" s="236">
        <f>N77+M77</f>
        <v>20000</v>
      </c>
    </row>
    <row r="78" spans="2:15" s="223" customFormat="1" ht="51.75">
      <c r="B78" s="231"/>
      <c r="C78" s="241"/>
      <c r="D78" s="231"/>
      <c r="E78" s="241"/>
      <c r="F78" s="223">
        <v>5.4</v>
      </c>
      <c r="G78" s="232" t="s">
        <v>409</v>
      </c>
      <c r="H78" s="247">
        <v>0.5</v>
      </c>
      <c r="I78" s="231"/>
      <c r="J78" s="58" t="s">
        <v>260</v>
      </c>
      <c r="K78" s="2"/>
      <c r="L78" s="237" t="s">
        <v>262</v>
      </c>
      <c r="M78" s="258"/>
      <c r="N78" s="236">
        <f>'[1]f9'!K121</f>
        <v>0</v>
      </c>
      <c r="O78" s="240"/>
    </row>
    <row r="79" spans="2:15" s="223" customFormat="1" ht="51.75">
      <c r="B79" s="231"/>
      <c r="C79" s="241"/>
      <c r="D79" s="231"/>
      <c r="E79" s="241"/>
      <c r="F79" s="223">
        <v>5.5</v>
      </c>
      <c r="G79" s="232" t="s">
        <v>410</v>
      </c>
      <c r="H79" s="256">
        <v>15000</v>
      </c>
      <c r="I79" s="231"/>
      <c r="J79" s="58" t="s">
        <v>273</v>
      </c>
      <c r="K79" s="2"/>
      <c r="L79" s="238" t="s">
        <v>251</v>
      </c>
      <c r="M79" s="262"/>
      <c r="N79" s="236">
        <f>'[1]f9'!K113</f>
        <v>450000</v>
      </c>
      <c r="O79" s="236">
        <f>N79+M79</f>
        <v>450000</v>
      </c>
    </row>
    <row r="80" spans="2:15" s="223" customFormat="1" ht="51.75">
      <c r="B80" s="231"/>
      <c r="C80" s="241"/>
      <c r="D80" s="231"/>
      <c r="E80" s="241"/>
      <c r="F80" s="223">
        <v>5.6</v>
      </c>
      <c r="G80" s="232" t="s">
        <v>411</v>
      </c>
      <c r="H80" s="247">
        <v>0.65</v>
      </c>
      <c r="I80" s="231"/>
      <c r="J80" s="58" t="s">
        <v>277</v>
      </c>
      <c r="K80" s="2"/>
      <c r="L80" s="106"/>
      <c r="M80" s="236"/>
      <c r="N80" s="236"/>
      <c r="O80" s="240"/>
    </row>
    <row r="81" spans="2:15" s="223" customFormat="1" ht="51.75">
      <c r="B81" s="231"/>
      <c r="C81" s="241"/>
      <c r="D81" s="231"/>
      <c r="E81" s="241"/>
      <c r="F81" s="223">
        <v>5.7</v>
      </c>
      <c r="G81" s="232" t="s">
        <v>412</v>
      </c>
      <c r="H81" s="247">
        <v>0.4</v>
      </c>
      <c r="I81" s="231"/>
      <c r="J81" s="58" t="s">
        <v>288</v>
      </c>
      <c r="K81" s="2"/>
      <c r="L81" s="106" t="s">
        <v>258</v>
      </c>
      <c r="M81" s="236"/>
      <c r="N81" s="236">
        <f>'[1]f9'!K116</f>
        <v>916800</v>
      </c>
      <c r="O81" s="236">
        <f>N81+M81</f>
        <v>916800</v>
      </c>
    </row>
    <row r="82" spans="2:15" s="223" customFormat="1" ht="69">
      <c r="B82" s="231"/>
      <c r="C82" s="241"/>
      <c r="D82" s="231"/>
      <c r="E82" s="241"/>
      <c r="F82" s="223">
        <v>5.8</v>
      </c>
      <c r="G82" s="232" t="s">
        <v>413</v>
      </c>
      <c r="H82" s="247">
        <v>0.8</v>
      </c>
      <c r="I82" s="231"/>
      <c r="J82" s="58" t="s">
        <v>299</v>
      </c>
      <c r="K82" s="2"/>
      <c r="L82" s="106" t="s">
        <v>248</v>
      </c>
      <c r="M82" s="236"/>
      <c r="N82" s="236">
        <f>'[1]f9'!K112</f>
        <v>110000</v>
      </c>
      <c r="O82" s="236">
        <f>N82+M82</f>
        <v>110000</v>
      </c>
    </row>
    <row r="83" spans="2:15" s="223" customFormat="1" ht="51.75">
      <c r="B83" s="231"/>
      <c r="C83" s="241"/>
      <c r="D83" s="231"/>
      <c r="E83" s="241"/>
      <c r="F83" s="223">
        <v>5.9</v>
      </c>
      <c r="G83" s="232" t="s">
        <v>372</v>
      </c>
      <c r="H83" s="247">
        <v>0.8</v>
      </c>
      <c r="I83" s="231"/>
      <c r="J83" s="58"/>
      <c r="K83" s="2"/>
      <c r="L83" s="106" t="s">
        <v>245</v>
      </c>
      <c r="M83" s="236"/>
      <c r="N83" s="236">
        <f>'[1]f9'!K111</f>
        <v>80000</v>
      </c>
      <c r="O83" s="236">
        <f>N83+M83</f>
        <v>80000</v>
      </c>
    </row>
    <row r="84" spans="2:15" s="223" customFormat="1" ht="69">
      <c r="B84" s="231"/>
      <c r="C84" s="241"/>
      <c r="D84" s="231"/>
      <c r="E84" s="241"/>
      <c r="F84" s="263">
        <v>5.1</v>
      </c>
      <c r="G84" s="232" t="s">
        <v>414</v>
      </c>
      <c r="H84" s="248">
        <v>5</v>
      </c>
      <c r="I84" s="231"/>
      <c r="J84" s="58"/>
      <c r="K84" s="2"/>
      <c r="L84" s="106" t="s">
        <v>243</v>
      </c>
      <c r="M84" s="236"/>
      <c r="N84" s="236">
        <f>'[1]f9'!K110</f>
        <v>25000</v>
      </c>
      <c r="O84" s="236">
        <f>N84+M84</f>
        <v>25000</v>
      </c>
    </row>
    <row r="85" spans="2:15" s="223" customFormat="1" ht="51.75">
      <c r="B85" s="231"/>
      <c r="C85" s="241"/>
      <c r="D85" s="231"/>
      <c r="E85" s="241"/>
      <c r="F85" s="223">
        <v>5.11</v>
      </c>
      <c r="G85" s="232" t="s">
        <v>415</v>
      </c>
      <c r="H85" s="248">
        <v>2</v>
      </c>
      <c r="I85" s="231"/>
      <c r="J85" s="58"/>
      <c r="K85" s="2"/>
      <c r="L85" s="106" t="s">
        <v>279</v>
      </c>
      <c r="M85" s="236"/>
      <c r="N85" s="236"/>
      <c r="O85" s="240"/>
    </row>
    <row r="86" spans="2:15" s="223" customFormat="1" ht="51.75">
      <c r="B86" s="231"/>
      <c r="C86" s="241"/>
      <c r="D86" s="231"/>
      <c r="E86" s="241"/>
      <c r="F86" s="223">
        <v>5.12</v>
      </c>
      <c r="G86" s="232" t="s">
        <v>416</v>
      </c>
      <c r="H86" s="248">
        <v>1</v>
      </c>
      <c r="I86" s="231"/>
      <c r="J86" s="58"/>
      <c r="K86" s="2"/>
      <c r="L86" s="106" t="s">
        <v>417</v>
      </c>
      <c r="M86" s="236"/>
      <c r="N86" s="236"/>
      <c r="O86" s="240"/>
    </row>
    <row r="87" spans="2:15" s="223" customFormat="1" ht="34.5">
      <c r="B87" s="231"/>
      <c r="C87" s="241"/>
      <c r="D87" s="231"/>
      <c r="E87" s="241"/>
      <c r="F87" s="223">
        <v>5.13</v>
      </c>
      <c r="G87" s="232" t="s">
        <v>418</v>
      </c>
      <c r="H87" s="248">
        <v>1</v>
      </c>
      <c r="I87" s="231"/>
      <c r="J87" s="58"/>
      <c r="K87" s="2"/>
      <c r="L87" s="106" t="s">
        <v>419</v>
      </c>
      <c r="M87" s="236"/>
      <c r="N87" s="236"/>
      <c r="O87" s="240"/>
    </row>
    <row r="88" spans="2:15" s="223" customFormat="1" ht="51.75">
      <c r="B88" s="231"/>
      <c r="C88" s="241"/>
      <c r="D88" s="231"/>
      <c r="E88" s="241"/>
      <c r="F88" s="223">
        <v>5.14</v>
      </c>
      <c r="G88" s="232" t="s">
        <v>420</v>
      </c>
      <c r="H88" s="248">
        <v>4</v>
      </c>
      <c r="I88" s="231"/>
      <c r="J88" s="58"/>
      <c r="K88" s="2"/>
      <c r="L88" s="106" t="s">
        <v>421</v>
      </c>
      <c r="M88" s="236"/>
      <c r="N88" s="236"/>
      <c r="O88" s="240"/>
    </row>
    <row r="89" spans="2:15" s="223" customFormat="1" ht="69">
      <c r="B89" s="231"/>
      <c r="C89" s="241"/>
      <c r="D89" s="231"/>
      <c r="E89" s="241"/>
      <c r="F89" s="223">
        <v>5.15</v>
      </c>
      <c r="G89" s="232" t="s">
        <v>422</v>
      </c>
      <c r="H89" s="248" t="s">
        <v>423</v>
      </c>
      <c r="I89" s="231"/>
      <c r="J89" s="58"/>
      <c r="K89" s="2"/>
      <c r="M89" s="236"/>
      <c r="N89" s="236"/>
      <c r="O89" s="240"/>
    </row>
    <row r="90" spans="2:15" s="223" customFormat="1" ht="69">
      <c r="B90" s="231"/>
      <c r="C90" s="241"/>
      <c r="D90" s="231"/>
      <c r="E90" s="241"/>
      <c r="F90" s="223">
        <v>5.16</v>
      </c>
      <c r="G90" s="232" t="s">
        <v>424</v>
      </c>
      <c r="H90" s="248" t="s">
        <v>425</v>
      </c>
      <c r="I90" s="231"/>
      <c r="J90" s="58"/>
      <c r="K90" s="2"/>
      <c r="L90" s="106" t="s">
        <v>290</v>
      </c>
      <c r="M90" s="236"/>
      <c r="N90" s="236">
        <v>560000</v>
      </c>
      <c r="O90" s="236">
        <f>N90+M90</f>
        <v>560000</v>
      </c>
    </row>
    <row r="91" spans="2:15" s="223" customFormat="1" ht="51.75">
      <c r="B91" s="231"/>
      <c r="C91" s="241"/>
      <c r="D91" s="231"/>
      <c r="E91" s="241"/>
      <c r="F91" s="223">
        <v>5.17</v>
      </c>
      <c r="G91" s="232" t="s">
        <v>426</v>
      </c>
      <c r="H91" s="248">
        <v>2</v>
      </c>
      <c r="I91" s="231"/>
      <c r="J91" s="58"/>
      <c r="K91" s="2"/>
      <c r="L91" s="106" t="s">
        <v>283</v>
      </c>
      <c r="M91" s="236"/>
      <c r="N91" s="236"/>
      <c r="O91" s="240"/>
    </row>
    <row r="92" spans="2:15" s="223" customFormat="1" ht="51.75">
      <c r="B92" s="231"/>
      <c r="C92" s="241"/>
      <c r="D92" s="231"/>
      <c r="E92" s="241"/>
      <c r="F92" s="223">
        <v>5.18</v>
      </c>
      <c r="G92" s="232" t="s">
        <v>427</v>
      </c>
      <c r="H92" s="248">
        <v>2</v>
      </c>
      <c r="I92" s="231"/>
      <c r="J92" s="58"/>
      <c r="K92" s="2"/>
      <c r="M92" s="236"/>
      <c r="N92" s="236"/>
      <c r="O92" s="240"/>
    </row>
    <row r="93" spans="2:15" s="223" customFormat="1" ht="51.75">
      <c r="B93" s="231"/>
      <c r="C93" s="241"/>
      <c r="D93" s="231"/>
      <c r="E93" s="241"/>
      <c r="F93" s="223">
        <v>5.19</v>
      </c>
      <c r="G93" s="232" t="s">
        <v>428</v>
      </c>
      <c r="H93" s="248">
        <v>2</v>
      </c>
      <c r="I93" s="231"/>
      <c r="J93" s="58"/>
      <c r="K93" s="2"/>
      <c r="L93" s="106"/>
      <c r="M93" s="236"/>
      <c r="N93" s="236"/>
      <c r="O93" s="240"/>
    </row>
    <row r="94" spans="2:15" s="223" customFormat="1" ht="69">
      <c r="B94" s="231"/>
      <c r="C94" s="241"/>
      <c r="D94" s="231"/>
      <c r="E94" s="241"/>
      <c r="F94" s="263">
        <v>5.2</v>
      </c>
      <c r="G94" s="232" t="s">
        <v>429</v>
      </c>
      <c r="H94" s="248" t="s">
        <v>430</v>
      </c>
      <c r="I94" s="231"/>
      <c r="J94" s="58"/>
      <c r="K94" s="2"/>
      <c r="L94" s="106" t="s">
        <v>281</v>
      </c>
      <c r="M94" s="236"/>
      <c r="N94" s="236"/>
      <c r="O94" s="240"/>
    </row>
    <row r="95" spans="2:15" s="223" customFormat="1" ht="34.5">
      <c r="B95" s="231"/>
      <c r="C95" s="241"/>
      <c r="D95" s="231"/>
      <c r="E95" s="241"/>
      <c r="F95" s="223">
        <v>5.21</v>
      </c>
      <c r="G95" s="232" t="s">
        <v>431</v>
      </c>
      <c r="H95" s="248">
        <v>3</v>
      </c>
      <c r="I95" s="231"/>
      <c r="J95" s="58"/>
      <c r="K95" s="2"/>
      <c r="L95" s="106"/>
      <c r="M95" s="236"/>
      <c r="N95" s="236"/>
      <c r="O95" s="240"/>
    </row>
    <row r="96" spans="2:15" s="223" customFormat="1" ht="34.5">
      <c r="B96" s="231"/>
      <c r="C96" s="241"/>
      <c r="D96" s="231"/>
      <c r="E96" s="241"/>
      <c r="F96" s="223">
        <v>5.22</v>
      </c>
      <c r="G96" s="232" t="s">
        <v>432</v>
      </c>
      <c r="H96" s="248">
        <v>4</v>
      </c>
      <c r="I96" s="231"/>
      <c r="J96" s="58"/>
      <c r="K96" s="2"/>
      <c r="L96" s="106"/>
      <c r="M96" s="236"/>
      <c r="N96" s="236"/>
      <c r="O96" s="240"/>
    </row>
    <row r="97" spans="2:15" s="223" customFormat="1" ht="86.25">
      <c r="B97" s="231"/>
      <c r="C97" s="241"/>
      <c r="D97" s="231"/>
      <c r="E97" s="241"/>
      <c r="F97" s="223">
        <v>5.23</v>
      </c>
      <c r="G97" s="232" t="s">
        <v>433</v>
      </c>
      <c r="H97" s="248">
        <v>4</v>
      </c>
      <c r="I97" s="231"/>
      <c r="J97" s="58"/>
      <c r="K97" s="2"/>
      <c r="L97" s="106" t="s">
        <v>285</v>
      </c>
      <c r="M97" s="236"/>
      <c r="N97" s="236">
        <v>30000</v>
      </c>
      <c r="O97" s="236">
        <f>N97+M97</f>
        <v>30000</v>
      </c>
    </row>
    <row r="98" spans="2:15" s="223" customFormat="1" ht="34.5">
      <c r="B98" s="231"/>
      <c r="C98" s="241"/>
      <c r="D98" s="231"/>
      <c r="E98" s="241"/>
      <c r="F98" s="223">
        <v>5.24</v>
      </c>
      <c r="G98" s="232" t="s">
        <v>434</v>
      </c>
      <c r="H98" s="248" t="s">
        <v>435</v>
      </c>
      <c r="I98" s="231"/>
      <c r="J98" s="58"/>
      <c r="K98" s="2"/>
      <c r="L98" s="106" t="s">
        <v>301</v>
      </c>
      <c r="M98" s="236"/>
      <c r="N98" s="236">
        <v>2000000</v>
      </c>
      <c r="O98" s="236">
        <f>N98+M98</f>
        <v>2000000</v>
      </c>
    </row>
    <row r="99" spans="2:15" s="223" customFormat="1" ht="51.75">
      <c r="B99" s="231"/>
      <c r="C99" s="241"/>
      <c r="D99" s="231"/>
      <c r="E99" s="241"/>
      <c r="F99" s="223">
        <v>5.25</v>
      </c>
      <c r="G99" s="232" t="s">
        <v>436</v>
      </c>
      <c r="H99" s="248">
        <v>3</v>
      </c>
      <c r="I99" s="231"/>
      <c r="J99" s="58"/>
      <c r="K99" s="2"/>
      <c r="L99" s="106" t="s">
        <v>303</v>
      </c>
      <c r="M99" s="236"/>
      <c r="N99" s="236">
        <v>500000</v>
      </c>
      <c r="O99" s="236">
        <f>N99+M99</f>
        <v>500000</v>
      </c>
    </row>
    <row r="100" spans="2:15" s="223" customFormat="1" ht="69">
      <c r="B100" s="231"/>
      <c r="C100" s="241"/>
      <c r="D100" s="231"/>
      <c r="E100" s="241"/>
      <c r="F100" s="223">
        <v>5.26</v>
      </c>
      <c r="G100" s="232" t="s">
        <v>437</v>
      </c>
      <c r="H100" s="248">
        <v>3</v>
      </c>
      <c r="I100" s="231"/>
      <c r="J100" s="58"/>
      <c r="K100" s="2"/>
      <c r="L100" s="106"/>
      <c r="M100" s="236"/>
      <c r="N100" s="236"/>
      <c r="O100" s="240"/>
    </row>
    <row r="101" spans="2:15" s="223" customFormat="1" ht="51.75">
      <c r="B101" s="231"/>
      <c r="C101" s="241"/>
      <c r="D101" s="231"/>
      <c r="E101" s="241"/>
      <c r="F101" s="223">
        <v>5.27</v>
      </c>
      <c r="G101" s="232" t="s">
        <v>438</v>
      </c>
      <c r="H101" s="248">
        <v>4</v>
      </c>
      <c r="I101" s="231"/>
      <c r="J101" s="58"/>
      <c r="K101" s="2"/>
      <c r="L101" s="106" t="s">
        <v>305</v>
      </c>
      <c r="M101" s="236"/>
      <c r="N101" s="236">
        <v>400000</v>
      </c>
      <c r="O101" s="236">
        <f>N101+M101</f>
        <v>400000</v>
      </c>
    </row>
    <row r="102" spans="2:15" s="223" customFormat="1" ht="51.75">
      <c r="B102" s="231"/>
      <c r="C102" s="241"/>
      <c r="D102" s="231"/>
      <c r="E102" s="241"/>
      <c r="F102" s="223">
        <v>5.28</v>
      </c>
      <c r="G102" s="232" t="s">
        <v>439</v>
      </c>
      <c r="H102" s="248">
        <v>4</v>
      </c>
      <c r="I102" s="231"/>
      <c r="J102" s="58"/>
      <c r="K102" s="2"/>
      <c r="L102" s="106" t="s">
        <v>311</v>
      </c>
      <c r="M102" s="236"/>
      <c r="N102" s="236">
        <v>200000</v>
      </c>
      <c r="O102" s="236">
        <f>N102+M102</f>
        <v>200000</v>
      </c>
    </row>
    <row r="103" spans="2:15" s="223" customFormat="1" ht="51.75">
      <c r="B103" s="231"/>
      <c r="C103" s="241"/>
      <c r="D103" s="231"/>
      <c r="E103" s="241"/>
      <c r="F103" s="223">
        <v>5.29</v>
      </c>
      <c r="G103" s="232" t="s">
        <v>440</v>
      </c>
      <c r="H103" s="248">
        <v>3</v>
      </c>
      <c r="I103" s="231"/>
      <c r="J103" s="58"/>
      <c r="K103" s="2"/>
      <c r="L103" s="106" t="s">
        <v>317</v>
      </c>
      <c r="M103" s="236"/>
      <c r="N103" s="236">
        <v>40000</v>
      </c>
      <c r="O103" s="236">
        <f>N103+M103</f>
        <v>40000</v>
      </c>
    </row>
    <row r="104" spans="2:15" s="223" customFormat="1" ht="17.25">
      <c r="B104" s="264"/>
      <c r="C104" s="265"/>
      <c r="D104" s="264"/>
      <c r="E104" s="265"/>
      <c r="F104" s="266"/>
      <c r="G104" s="267"/>
      <c r="H104" s="268"/>
      <c r="I104" s="264"/>
      <c r="J104" s="270"/>
      <c r="K104" s="269"/>
      <c r="L104" s="270"/>
      <c r="M104" s="271"/>
      <c r="N104" s="271"/>
      <c r="O104" s="271"/>
    </row>
    <row r="105" spans="8:15" s="218" customFormat="1" ht="20.25">
      <c r="H105" s="272"/>
      <c r="J105" s="364"/>
      <c r="K105" s="1"/>
      <c r="O105" s="273"/>
    </row>
    <row r="106" spans="8:15" s="218" customFormat="1" ht="20.25">
      <c r="H106" s="272"/>
      <c r="J106" s="364"/>
      <c r="K106" s="1"/>
      <c r="O106" s="273"/>
    </row>
    <row r="107" spans="8:15" s="218" customFormat="1" ht="20.25">
      <c r="H107" s="272"/>
      <c r="J107" s="364"/>
      <c r="K107" s="1"/>
      <c r="O107" s="273"/>
    </row>
    <row r="108" spans="8:15" s="218" customFormat="1" ht="20.25">
      <c r="H108" s="272"/>
      <c r="J108" s="364"/>
      <c r="K108" s="1"/>
      <c r="O108" s="273"/>
    </row>
    <row r="109" spans="8:15" s="218" customFormat="1" ht="20.25">
      <c r="H109" s="272"/>
      <c r="J109" s="364"/>
      <c r="K109" s="1"/>
      <c r="O109" s="273"/>
    </row>
    <row r="110" spans="8:15" s="274" customFormat="1" ht="20.25">
      <c r="H110" s="275"/>
      <c r="J110" s="365"/>
      <c r="K110" s="276"/>
      <c r="O110" s="277"/>
    </row>
    <row r="111" spans="8:15" s="274" customFormat="1" ht="20.25">
      <c r="H111" s="275"/>
      <c r="J111" s="365"/>
      <c r="K111" s="276"/>
      <c r="O111" s="277"/>
    </row>
    <row r="112" spans="8:15" s="274" customFormat="1" ht="20.25">
      <c r="H112" s="275"/>
      <c r="J112" s="365"/>
      <c r="K112" s="276"/>
      <c r="O112" s="277"/>
    </row>
    <row r="113" spans="8:15" s="274" customFormat="1" ht="20.25">
      <c r="H113" s="275"/>
      <c r="J113" s="365"/>
      <c r="K113" s="276"/>
      <c r="O113" s="277"/>
    </row>
    <row r="114" spans="8:15" s="274" customFormat="1" ht="20.25">
      <c r="H114" s="275"/>
      <c r="J114" s="365"/>
      <c r="K114" s="276"/>
      <c r="O114" s="277"/>
    </row>
    <row r="115" spans="8:15" s="218" customFormat="1" ht="20.25">
      <c r="H115" s="272"/>
      <c r="J115" s="364"/>
      <c r="K115" s="1"/>
      <c r="O115" s="273"/>
    </row>
    <row r="116" spans="10:12" ht="16.5">
      <c r="J116" s="366"/>
      <c r="K116" s="1"/>
      <c r="L116" s="1"/>
    </row>
    <row r="117" spans="10:12" ht="16.5">
      <c r="J117" s="366"/>
      <c r="K117" s="1"/>
      <c r="L117" s="1"/>
    </row>
    <row r="118" spans="10:12" ht="16.5">
      <c r="J118" s="366"/>
      <c r="K118" s="1"/>
      <c r="L118" s="1"/>
    </row>
    <row r="119" spans="10:12" ht="16.5">
      <c r="J119" s="366"/>
      <c r="K119" s="1"/>
      <c r="L119" s="1"/>
    </row>
    <row r="120" spans="10:12" ht="16.5">
      <c r="J120" s="366"/>
      <c r="K120" s="1"/>
      <c r="L120" s="1"/>
    </row>
    <row r="121" spans="10:12" ht="16.5">
      <c r="J121" s="366"/>
      <c r="K121" s="1"/>
      <c r="L121" s="1"/>
    </row>
    <row r="122" spans="10:12" ht="16.5">
      <c r="J122" s="366"/>
      <c r="K122" s="1"/>
      <c r="L122" s="1"/>
    </row>
    <row r="123" spans="10:12" ht="18.75" customHeight="1">
      <c r="J123" s="366"/>
      <c r="K123" s="1"/>
      <c r="L123" s="1"/>
    </row>
    <row r="124" spans="10:12" ht="17.25" customHeight="1">
      <c r="J124" s="366"/>
      <c r="K124" s="1"/>
      <c r="L124" s="1"/>
    </row>
    <row r="125" spans="10:12" ht="18" customHeight="1">
      <c r="J125" s="366"/>
      <c r="K125" s="1"/>
      <c r="L125" s="1"/>
    </row>
    <row r="126" spans="10:12" ht="17.25" customHeight="1">
      <c r="J126" s="366"/>
      <c r="K126" s="1"/>
      <c r="L126" s="1"/>
    </row>
    <row r="127" spans="10:12" ht="18" customHeight="1">
      <c r="J127" s="366"/>
      <c r="K127" s="1"/>
      <c r="L127" s="1"/>
    </row>
    <row r="128" spans="10:12" ht="16.5">
      <c r="J128" s="366"/>
      <c r="K128" s="1"/>
      <c r="L128" s="1"/>
    </row>
    <row r="129" spans="10:12" ht="19.5" customHeight="1">
      <c r="J129" s="366"/>
      <c r="K129" s="1"/>
      <c r="L129" s="1"/>
    </row>
    <row r="130" spans="10:12" ht="19.5" customHeight="1">
      <c r="J130" s="366"/>
      <c r="K130" s="1"/>
      <c r="L130" s="1"/>
    </row>
    <row r="131" spans="10:12" ht="15.75" customHeight="1">
      <c r="J131" s="366"/>
      <c r="K131" s="1"/>
      <c r="L131" s="1"/>
    </row>
    <row r="132" spans="10:12" ht="15.75" customHeight="1">
      <c r="J132" s="366"/>
      <c r="K132" s="1"/>
      <c r="L132" s="1"/>
    </row>
    <row r="133" spans="10:12" ht="17.25" customHeight="1">
      <c r="J133" s="366"/>
      <c r="K133" s="1"/>
      <c r="L133" s="1"/>
    </row>
    <row r="134" spans="8:15" s="93" customFormat="1" ht="33" customHeight="1">
      <c r="H134" s="278"/>
      <c r="J134" s="367"/>
      <c r="K134" s="279"/>
      <c r="O134" s="280"/>
    </row>
    <row r="135" spans="8:15" s="93" customFormat="1" ht="15.75" customHeight="1">
      <c r="H135" s="278"/>
      <c r="J135" s="367"/>
      <c r="K135" s="279"/>
      <c r="O135" s="280"/>
    </row>
    <row r="136" spans="8:15" s="93" customFormat="1" ht="15.75" customHeight="1">
      <c r="H136" s="278"/>
      <c r="J136" s="367"/>
      <c r="K136" s="279"/>
      <c r="O136" s="280"/>
    </row>
    <row r="137" spans="8:15" s="93" customFormat="1" ht="15.75" customHeight="1">
      <c r="H137" s="278"/>
      <c r="J137" s="367"/>
      <c r="K137" s="279"/>
      <c r="O137" s="280"/>
    </row>
    <row r="138" spans="8:15" s="93" customFormat="1" ht="15.75" customHeight="1">
      <c r="H138" s="278"/>
      <c r="J138" s="367"/>
      <c r="K138" s="279"/>
      <c r="O138" s="280"/>
    </row>
    <row r="139" spans="8:15" s="93" customFormat="1" ht="16.5">
      <c r="H139" s="278"/>
      <c r="J139" s="367"/>
      <c r="K139" s="279"/>
      <c r="O139" s="280"/>
    </row>
    <row r="140" spans="8:15" s="93" customFormat="1" ht="15.75" customHeight="1">
      <c r="H140" s="278"/>
      <c r="J140" s="367"/>
      <c r="K140" s="279"/>
      <c r="O140" s="280"/>
    </row>
    <row r="141" spans="8:15" s="93" customFormat="1" ht="15.75" customHeight="1">
      <c r="H141" s="278"/>
      <c r="J141" s="367"/>
      <c r="K141" s="279"/>
      <c r="O141" s="280"/>
    </row>
    <row r="142" spans="8:15" s="93" customFormat="1" ht="16.5">
      <c r="H142" s="278"/>
      <c r="J142" s="367"/>
      <c r="K142" s="279"/>
      <c r="O142" s="280"/>
    </row>
    <row r="143" spans="8:15" s="93" customFormat="1" ht="33" customHeight="1">
      <c r="H143" s="278"/>
      <c r="J143" s="367"/>
      <c r="K143" s="279"/>
      <c r="O143" s="280"/>
    </row>
    <row r="144" spans="8:15" s="93" customFormat="1" ht="16.5">
      <c r="H144" s="278"/>
      <c r="J144" s="367"/>
      <c r="K144" s="279"/>
      <c r="O144" s="280"/>
    </row>
    <row r="145" spans="8:15" s="93" customFormat="1" ht="16.5">
      <c r="H145" s="278"/>
      <c r="J145" s="367"/>
      <c r="K145" s="279"/>
      <c r="O145" s="280"/>
    </row>
    <row r="146" spans="8:15" s="93" customFormat="1" ht="16.5">
      <c r="H146" s="278"/>
      <c r="J146" s="367"/>
      <c r="K146" s="279"/>
      <c r="O146" s="280"/>
    </row>
    <row r="147" spans="8:15" s="93" customFormat="1" ht="16.5">
      <c r="H147" s="278"/>
      <c r="J147" s="367"/>
      <c r="K147" s="279"/>
      <c r="O147" s="280"/>
    </row>
    <row r="148" spans="8:15" s="93" customFormat="1" ht="17.25" customHeight="1">
      <c r="H148" s="278"/>
      <c r="J148" s="367"/>
      <c r="K148" s="279"/>
      <c r="O148" s="280"/>
    </row>
    <row r="149" spans="8:15" s="93" customFormat="1" ht="17.25" customHeight="1">
      <c r="H149" s="278"/>
      <c r="J149" s="367"/>
      <c r="K149" s="279"/>
      <c r="O149" s="280"/>
    </row>
    <row r="150" spans="8:15" s="93" customFormat="1" ht="16.5">
      <c r="H150" s="278"/>
      <c r="J150" s="367"/>
      <c r="K150" s="279"/>
      <c r="O150" s="280"/>
    </row>
    <row r="151" spans="8:15" s="93" customFormat="1" ht="16.5">
      <c r="H151" s="278"/>
      <c r="J151" s="367"/>
      <c r="K151" s="279"/>
      <c r="O151" s="280"/>
    </row>
    <row r="152" spans="8:15" s="93" customFormat="1" ht="16.5">
      <c r="H152" s="278"/>
      <c r="J152" s="367"/>
      <c r="K152" s="279"/>
      <c r="O152" s="280"/>
    </row>
    <row r="153" spans="8:15" s="93" customFormat="1" ht="18.75" customHeight="1">
      <c r="H153" s="278"/>
      <c r="J153" s="367"/>
      <c r="K153" s="279"/>
      <c r="O153" s="280"/>
    </row>
    <row r="154" spans="8:15" s="93" customFormat="1" ht="16.5">
      <c r="H154" s="278"/>
      <c r="J154" s="367"/>
      <c r="K154" s="279"/>
      <c r="O154" s="280"/>
    </row>
    <row r="155" spans="8:15" s="93" customFormat="1" ht="16.5">
      <c r="H155" s="278"/>
      <c r="J155" s="367"/>
      <c r="K155" s="279"/>
      <c r="O155" s="280"/>
    </row>
    <row r="156" spans="8:15" s="93" customFormat="1" ht="18" customHeight="1">
      <c r="H156" s="278"/>
      <c r="J156" s="367"/>
      <c r="K156" s="279"/>
      <c r="O156" s="280"/>
    </row>
    <row r="157" spans="8:15" s="93" customFormat="1" ht="16.5">
      <c r="H157" s="278"/>
      <c r="J157" s="367"/>
      <c r="K157" s="279"/>
      <c r="O157" s="280"/>
    </row>
    <row r="158" spans="8:15" s="93" customFormat="1" ht="18" customHeight="1">
      <c r="H158" s="278"/>
      <c r="J158" s="367"/>
      <c r="K158" s="279"/>
      <c r="O158" s="280"/>
    </row>
    <row r="159" spans="8:15" s="93" customFormat="1" ht="16.5">
      <c r="H159" s="278"/>
      <c r="J159" s="367"/>
      <c r="K159" s="279"/>
      <c r="O159" s="280"/>
    </row>
    <row r="160" spans="8:15" s="93" customFormat="1" ht="16.5">
      <c r="H160" s="278"/>
      <c r="J160" s="367"/>
      <c r="K160" s="279"/>
      <c r="O160" s="280"/>
    </row>
    <row r="161" spans="8:15" s="93" customFormat="1" ht="16.5">
      <c r="H161" s="278"/>
      <c r="J161" s="367"/>
      <c r="K161" s="279"/>
      <c r="O161" s="280"/>
    </row>
    <row r="162" spans="8:15" s="93" customFormat="1" ht="16.5" customHeight="1">
      <c r="H162" s="278"/>
      <c r="J162" s="367"/>
      <c r="K162" s="279"/>
      <c r="O162" s="280"/>
    </row>
    <row r="163" spans="8:15" s="93" customFormat="1" ht="17.25" customHeight="1">
      <c r="H163" s="278"/>
      <c r="J163" s="367"/>
      <c r="K163" s="279"/>
      <c r="O163" s="280"/>
    </row>
    <row r="164" spans="8:15" s="93" customFormat="1" ht="16.5" customHeight="1">
      <c r="H164" s="278"/>
      <c r="J164" s="367"/>
      <c r="K164" s="279"/>
      <c r="O164" s="280"/>
    </row>
    <row r="165" spans="8:15" s="93" customFormat="1" ht="16.5">
      <c r="H165" s="278"/>
      <c r="J165" s="367"/>
      <c r="K165" s="279"/>
      <c r="O165" s="280"/>
    </row>
    <row r="166" spans="8:15" s="93" customFormat="1" ht="16.5">
      <c r="H166" s="278"/>
      <c r="J166" s="367"/>
      <c r="K166" s="279"/>
      <c r="O166" s="280"/>
    </row>
    <row r="167" spans="8:15" s="93" customFormat="1" ht="16.5">
      <c r="H167" s="278"/>
      <c r="J167" s="367"/>
      <c r="K167" s="279"/>
      <c r="O167" s="280"/>
    </row>
    <row r="168" spans="8:15" s="93" customFormat="1" ht="16.5">
      <c r="H168" s="278"/>
      <c r="J168" s="367"/>
      <c r="K168" s="279"/>
      <c r="O168" s="280"/>
    </row>
    <row r="169" spans="8:15" s="93" customFormat="1" ht="16.5">
      <c r="H169" s="278"/>
      <c r="J169" s="367"/>
      <c r="K169" s="279"/>
      <c r="O169" s="280"/>
    </row>
    <row r="170" spans="8:15" s="93" customFormat="1" ht="16.5">
      <c r="H170" s="278"/>
      <c r="J170" s="367"/>
      <c r="K170" s="279"/>
      <c r="O170" s="280"/>
    </row>
    <row r="171" spans="8:15" s="93" customFormat="1" ht="18" customHeight="1">
      <c r="H171" s="278"/>
      <c r="J171" s="367"/>
      <c r="K171" s="279"/>
      <c r="O171" s="280"/>
    </row>
    <row r="172" spans="8:15" s="93" customFormat="1" ht="16.5">
      <c r="H172" s="278"/>
      <c r="J172" s="367"/>
      <c r="K172" s="279"/>
      <c r="O172" s="280"/>
    </row>
    <row r="173" spans="8:15" s="93" customFormat="1" ht="16.5">
      <c r="H173" s="278"/>
      <c r="J173" s="367"/>
      <c r="K173" s="279"/>
      <c r="O173" s="280"/>
    </row>
    <row r="174" spans="8:15" s="93" customFormat="1" ht="17.25" customHeight="1">
      <c r="H174" s="278"/>
      <c r="J174" s="367"/>
      <c r="K174" s="279"/>
      <c r="O174" s="280"/>
    </row>
    <row r="175" spans="8:15" s="93" customFormat="1" ht="17.25" customHeight="1">
      <c r="H175" s="278"/>
      <c r="J175" s="367"/>
      <c r="K175" s="279"/>
      <c r="O175" s="280"/>
    </row>
    <row r="176" spans="8:15" s="93" customFormat="1" ht="16.5">
      <c r="H176" s="278"/>
      <c r="J176" s="367"/>
      <c r="K176" s="279"/>
      <c r="O176" s="280"/>
    </row>
    <row r="177" spans="8:15" s="93" customFormat="1" ht="17.25" customHeight="1">
      <c r="H177" s="278"/>
      <c r="J177" s="367"/>
      <c r="K177" s="279"/>
      <c r="O177" s="280"/>
    </row>
    <row r="178" spans="8:15" s="93" customFormat="1" ht="16.5">
      <c r="H178" s="278"/>
      <c r="J178" s="367"/>
      <c r="K178" s="279"/>
      <c r="O178" s="280"/>
    </row>
    <row r="179" spans="8:15" s="93" customFormat="1" ht="16.5">
      <c r="H179" s="278"/>
      <c r="J179" s="367"/>
      <c r="K179" s="279"/>
      <c r="O179" s="280"/>
    </row>
    <row r="180" spans="8:15" s="93" customFormat="1" ht="16.5">
      <c r="H180" s="278"/>
      <c r="J180" s="367"/>
      <c r="K180" s="279"/>
      <c r="O180" s="280"/>
    </row>
    <row r="181" spans="8:15" s="93" customFormat="1" ht="16.5">
      <c r="H181" s="278"/>
      <c r="J181" s="367"/>
      <c r="K181" s="279"/>
      <c r="O181" s="280"/>
    </row>
    <row r="182" spans="8:15" s="93" customFormat="1" ht="16.5" customHeight="1">
      <c r="H182" s="278"/>
      <c r="J182" s="367"/>
      <c r="K182" s="279"/>
      <c r="O182" s="280"/>
    </row>
    <row r="183" spans="8:15" s="93" customFormat="1" ht="33" customHeight="1">
      <c r="H183" s="278"/>
      <c r="J183" s="367"/>
      <c r="K183" s="279"/>
      <c r="O183" s="280"/>
    </row>
    <row r="184" spans="8:15" s="93" customFormat="1" ht="17.25" customHeight="1">
      <c r="H184" s="278"/>
      <c r="J184" s="367"/>
      <c r="K184" s="279"/>
      <c r="O184" s="280"/>
    </row>
    <row r="185" spans="8:15" s="93" customFormat="1" ht="17.25" customHeight="1">
      <c r="H185" s="278"/>
      <c r="J185" s="367"/>
      <c r="K185" s="279"/>
      <c r="O185" s="280"/>
    </row>
    <row r="186" spans="8:15" s="93" customFormat="1" ht="33" customHeight="1">
      <c r="H186" s="278"/>
      <c r="J186" s="367"/>
      <c r="K186" s="279"/>
      <c r="O186" s="280"/>
    </row>
    <row r="187" spans="8:15" s="93" customFormat="1" ht="33.75" customHeight="1">
      <c r="H187" s="278"/>
      <c r="J187" s="367"/>
      <c r="K187" s="279"/>
      <c r="O187" s="280"/>
    </row>
    <row r="188" spans="8:15" s="93" customFormat="1" ht="17.25" customHeight="1">
      <c r="H188" s="278"/>
      <c r="J188" s="367"/>
      <c r="K188" s="279"/>
      <c r="O188" s="280"/>
    </row>
    <row r="189" spans="8:15" s="93" customFormat="1" ht="17.25" customHeight="1">
      <c r="H189" s="278"/>
      <c r="J189" s="367"/>
      <c r="K189" s="279"/>
      <c r="O189" s="280"/>
    </row>
    <row r="190" spans="8:15" s="93" customFormat="1" ht="18.75" customHeight="1">
      <c r="H190" s="278"/>
      <c r="J190" s="367"/>
      <c r="K190" s="279"/>
      <c r="O190" s="280"/>
    </row>
    <row r="191" spans="8:15" s="93" customFormat="1" ht="17.25" customHeight="1">
      <c r="H191" s="278"/>
      <c r="J191" s="367"/>
      <c r="K191" s="279"/>
      <c r="O191" s="280"/>
    </row>
    <row r="192" spans="8:15" s="93" customFormat="1" ht="18.75" customHeight="1">
      <c r="H192" s="278"/>
      <c r="J192" s="367"/>
      <c r="K192" s="279"/>
      <c r="O192" s="280"/>
    </row>
    <row r="193" spans="8:15" s="93" customFormat="1" ht="17.25" customHeight="1">
      <c r="H193" s="278"/>
      <c r="J193" s="367"/>
      <c r="K193" s="279"/>
      <c r="O193" s="280"/>
    </row>
    <row r="194" spans="8:15" s="93" customFormat="1" ht="17.25" customHeight="1">
      <c r="H194" s="278"/>
      <c r="J194" s="367"/>
      <c r="K194" s="279"/>
      <c r="O194" s="280"/>
    </row>
    <row r="195" spans="8:15" s="93" customFormat="1" ht="18" customHeight="1">
      <c r="H195" s="278"/>
      <c r="J195" s="367"/>
      <c r="K195" s="279"/>
      <c r="O195" s="280"/>
    </row>
    <row r="196" spans="8:15" s="93" customFormat="1" ht="15.75" customHeight="1">
      <c r="H196" s="278"/>
      <c r="J196" s="367"/>
      <c r="K196" s="279"/>
      <c r="O196" s="280"/>
    </row>
    <row r="197" spans="8:15" s="93" customFormat="1" ht="16.5">
      <c r="H197" s="278"/>
      <c r="J197" s="367"/>
      <c r="K197" s="279"/>
      <c r="O197" s="280"/>
    </row>
    <row r="198" spans="8:15" s="93" customFormat="1" ht="18" customHeight="1">
      <c r="H198" s="278"/>
      <c r="J198" s="367"/>
      <c r="K198" s="279"/>
      <c r="O198" s="280"/>
    </row>
    <row r="199" spans="8:15" s="93" customFormat="1" ht="18" customHeight="1">
      <c r="H199" s="278"/>
      <c r="J199" s="367"/>
      <c r="K199" s="279"/>
      <c r="O199" s="280"/>
    </row>
    <row r="200" spans="8:15" s="93" customFormat="1" ht="18" customHeight="1">
      <c r="H200" s="278"/>
      <c r="J200" s="367"/>
      <c r="K200" s="279"/>
      <c r="O200" s="280"/>
    </row>
    <row r="201" spans="8:15" s="93" customFormat="1" ht="18" customHeight="1">
      <c r="H201" s="278"/>
      <c r="J201" s="367"/>
      <c r="K201" s="279"/>
      <c r="O201" s="280"/>
    </row>
    <row r="202" spans="8:15" s="93" customFormat="1" ht="18" customHeight="1">
      <c r="H202" s="278"/>
      <c r="J202" s="367"/>
      <c r="K202" s="279"/>
      <c r="O202" s="280"/>
    </row>
    <row r="203" spans="8:15" s="93" customFormat="1" ht="16.5">
      <c r="H203" s="278"/>
      <c r="J203" s="367"/>
      <c r="K203" s="279"/>
      <c r="O203" s="280"/>
    </row>
    <row r="204" spans="8:15" s="93" customFormat="1" ht="16.5" customHeight="1">
      <c r="H204" s="278"/>
      <c r="J204" s="367"/>
      <c r="K204" s="279"/>
      <c r="O204" s="280"/>
    </row>
    <row r="205" spans="8:15" s="93" customFormat="1" ht="16.5" customHeight="1">
      <c r="H205" s="278"/>
      <c r="J205" s="367"/>
      <c r="K205" s="279"/>
      <c r="O205" s="280"/>
    </row>
    <row r="206" spans="8:15" s="93" customFormat="1" ht="16.5" customHeight="1">
      <c r="H206" s="278"/>
      <c r="J206" s="367"/>
      <c r="K206" s="279"/>
      <c r="O206" s="280"/>
    </row>
    <row r="207" spans="8:15" s="93" customFormat="1" ht="16.5">
      <c r="H207" s="278"/>
      <c r="J207" s="367"/>
      <c r="K207" s="279"/>
      <c r="O207" s="280"/>
    </row>
    <row r="208" spans="8:15" s="93" customFormat="1" ht="18.75" customHeight="1">
      <c r="H208" s="278"/>
      <c r="J208" s="367"/>
      <c r="K208" s="279"/>
      <c r="O208" s="280"/>
    </row>
    <row r="209" spans="8:15" s="93" customFormat="1" ht="17.25" customHeight="1">
      <c r="H209" s="278"/>
      <c r="J209" s="367"/>
      <c r="K209" s="279"/>
      <c r="O209" s="280"/>
    </row>
    <row r="210" spans="8:15" s="93" customFormat="1" ht="16.5" customHeight="1">
      <c r="H210" s="278"/>
      <c r="J210" s="367"/>
      <c r="K210" s="279"/>
      <c r="O210" s="280"/>
    </row>
    <row r="211" spans="8:15" s="93" customFormat="1" ht="16.5">
      <c r="H211" s="278"/>
      <c r="J211" s="367"/>
      <c r="K211" s="279"/>
      <c r="O211" s="280"/>
    </row>
    <row r="212" spans="8:15" s="93" customFormat="1" ht="16.5">
      <c r="H212" s="278"/>
      <c r="J212" s="367"/>
      <c r="K212" s="279"/>
      <c r="O212" s="280"/>
    </row>
    <row r="213" spans="8:15" s="93" customFormat="1" ht="16.5">
      <c r="H213" s="278"/>
      <c r="J213" s="367"/>
      <c r="K213" s="279"/>
      <c r="O213" s="280"/>
    </row>
    <row r="214" spans="8:15" s="93" customFormat="1" ht="16.5">
      <c r="H214" s="278"/>
      <c r="J214" s="367"/>
      <c r="K214" s="279"/>
      <c r="O214" s="280"/>
    </row>
    <row r="215" spans="8:15" s="93" customFormat="1" ht="16.5" customHeight="1">
      <c r="H215" s="278"/>
      <c r="J215" s="367"/>
      <c r="K215" s="279"/>
      <c r="O215" s="280"/>
    </row>
    <row r="216" spans="8:15" s="140" customFormat="1" ht="17.25" customHeight="1">
      <c r="H216" s="164"/>
      <c r="J216" s="368"/>
      <c r="K216" s="276"/>
      <c r="O216" s="281"/>
    </row>
    <row r="217" spans="8:15" s="140" customFormat="1" ht="17.25" customHeight="1">
      <c r="H217" s="164"/>
      <c r="J217" s="368"/>
      <c r="K217" s="276"/>
      <c r="O217" s="281"/>
    </row>
    <row r="218" spans="8:15" s="140" customFormat="1" ht="16.5">
      <c r="H218" s="164"/>
      <c r="J218" s="368"/>
      <c r="K218" s="276"/>
      <c r="O218" s="281"/>
    </row>
    <row r="219" spans="8:15" s="140" customFormat="1" ht="33" customHeight="1">
      <c r="H219" s="164"/>
      <c r="J219" s="368"/>
      <c r="K219" s="276"/>
      <c r="O219" s="281"/>
    </row>
    <row r="220" spans="8:15" s="140" customFormat="1" ht="17.25" customHeight="1">
      <c r="H220" s="164"/>
      <c r="J220" s="368"/>
      <c r="K220" s="276"/>
      <c r="O220" s="281"/>
    </row>
    <row r="221" spans="8:15" s="140" customFormat="1" ht="16.5">
      <c r="H221" s="164"/>
      <c r="J221" s="368"/>
      <c r="K221" s="276"/>
      <c r="O221" s="281"/>
    </row>
    <row r="222" spans="8:15" s="140" customFormat="1" ht="16.5">
      <c r="H222" s="164"/>
      <c r="J222" s="368"/>
      <c r="K222" s="276"/>
      <c r="O222" s="281"/>
    </row>
    <row r="223" spans="8:15" s="140" customFormat="1" ht="16.5">
      <c r="H223" s="164"/>
      <c r="J223" s="368"/>
      <c r="K223" s="276"/>
      <c r="O223" s="281"/>
    </row>
    <row r="224" spans="8:15" s="140" customFormat="1" ht="16.5">
      <c r="H224" s="164"/>
      <c r="J224" s="368"/>
      <c r="K224" s="276"/>
      <c r="O224" s="281"/>
    </row>
    <row r="225" spans="8:15" s="140" customFormat="1" ht="16.5">
      <c r="H225" s="164"/>
      <c r="J225" s="368"/>
      <c r="K225" s="276"/>
      <c r="O225" s="281"/>
    </row>
    <row r="226" spans="8:15" s="140" customFormat="1" ht="16.5">
      <c r="H226" s="164"/>
      <c r="J226" s="368"/>
      <c r="K226" s="276"/>
      <c r="O226" s="281"/>
    </row>
    <row r="227" spans="8:15" s="140" customFormat="1" ht="16.5">
      <c r="H227" s="164"/>
      <c r="J227" s="368"/>
      <c r="K227" s="276"/>
      <c r="O227" s="281"/>
    </row>
    <row r="228" spans="8:15" s="140" customFormat="1" ht="16.5">
      <c r="H228" s="164"/>
      <c r="J228" s="368"/>
      <c r="K228" s="276"/>
      <c r="O228" s="281"/>
    </row>
    <row r="229" spans="8:15" s="140" customFormat="1" ht="16.5" customHeight="1">
      <c r="H229" s="164"/>
      <c r="J229" s="368"/>
      <c r="K229" s="276"/>
      <c r="O229" s="281"/>
    </row>
    <row r="230" spans="8:15" s="140" customFormat="1" ht="16.5" customHeight="1">
      <c r="H230" s="164"/>
      <c r="J230" s="368"/>
      <c r="K230" s="276"/>
      <c r="O230" s="281"/>
    </row>
    <row r="231" spans="8:15" s="140" customFormat="1" ht="16.5">
      <c r="H231" s="164"/>
      <c r="J231" s="368"/>
      <c r="K231" s="276"/>
      <c r="O231" s="281"/>
    </row>
    <row r="232" spans="8:15" s="140" customFormat="1" ht="16.5">
      <c r="H232" s="164"/>
      <c r="J232" s="368"/>
      <c r="K232" s="276"/>
      <c r="O232" s="281"/>
    </row>
    <row r="233" spans="8:15" s="140" customFormat="1" ht="16.5">
      <c r="H233" s="164"/>
      <c r="J233" s="368"/>
      <c r="K233" s="276"/>
      <c r="O233" s="281"/>
    </row>
    <row r="234" spans="8:15" s="140" customFormat="1" ht="16.5">
      <c r="H234" s="164"/>
      <c r="J234" s="368"/>
      <c r="K234" s="276"/>
      <c r="O234" s="281"/>
    </row>
    <row r="235" spans="8:15" s="140" customFormat="1" ht="16.5" customHeight="1">
      <c r="H235" s="164"/>
      <c r="J235" s="368"/>
      <c r="K235" s="276"/>
      <c r="O235" s="281"/>
    </row>
    <row r="236" spans="8:15" s="140" customFormat="1" ht="16.5">
      <c r="H236" s="164"/>
      <c r="J236" s="368"/>
      <c r="K236" s="276"/>
      <c r="O236" s="281"/>
    </row>
    <row r="237" spans="8:15" s="140" customFormat="1" ht="16.5" customHeight="1">
      <c r="H237" s="164"/>
      <c r="J237" s="368"/>
      <c r="K237" s="276"/>
      <c r="O237" s="281"/>
    </row>
    <row r="238" spans="8:15" s="140" customFormat="1" ht="16.5">
      <c r="H238" s="164"/>
      <c r="J238" s="368"/>
      <c r="K238" s="276"/>
      <c r="O238" s="281"/>
    </row>
    <row r="239" spans="8:15" s="140" customFormat="1" ht="16.5">
      <c r="H239" s="164"/>
      <c r="J239" s="368"/>
      <c r="K239" s="276"/>
      <c r="O239" s="281"/>
    </row>
    <row r="240" spans="8:15" s="140" customFormat="1" ht="16.5">
      <c r="H240" s="164"/>
      <c r="J240" s="368"/>
      <c r="K240" s="276"/>
      <c r="O240" s="281"/>
    </row>
    <row r="241" spans="8:15" s="140" customFormat="1" ht="16.5">
      <c r="H241" s="164"/>
      <c r="J241" s="368"/>
      <c r="K241" s="276"/>
      <c r="O241" s="281"/>
    </row>
    <row r="242" spans="8:15" s="140" customFormat="1" ht="16.5">
      <c r="H242" s="164"/>
      <c r="J242" s="368"/>
      <c r="K242" s="276"/>
      <c r="O242" s="281"/>
    </row>
    <row r="243" spans="8:15" s="140" customFormat="1" ht="16.5" customHeight="1">
      <c r="H243" s="164"/>
      <c r="J243" s="368"/>
      <c r="K243" s="276"/>
      <c r="O243" s="281"/>
    </row>
    <row r="244" spans="8:15" s="140" customFormat="1" ht="16.5" customHeight="1">
      <c r="H244" s="164"/>
      <c r="J244" s="368"/>
      <c r="K244" s="276"/>
      <c r="O244" s="281"/>
    </row>
    <row r="245" spans="8:15" s="140" customFormat="1" ht="16.5">
      <c r="H245" s="164"/>
      <c r="J245" s="368"/>
      <c r="K245" s="276"/>
      <c r="O245" s="281"/>
    </row>
    <row r="246" spans="8:15" s="140" customFormat="1" ht="16.5" customHeight="1">
      <c r="H246" s="164"/>
      <c r="J246" s="368"/>
      <c r="K246" s="276"/>
      <c r="O246" s="281"/>
    </row>
    <row r="247" spans="8:15" s="140" customFormat="1" ht="16.5">
      <c r="H247" s="164"/>
      <c r="J247" s="368"/>
      <c r="K247" s="276"/>
      <c r="O247" s="281"/>
    </row>
    <row r="248" spans="8:15" s="140" customFormat="1" ht="15.75" customHeight="1">
      <c r="H248" s="164"/>
      <c r="J248" s="368"/>
      <c r="K248" s="276"/>
      <c r="O248" s="281"/>
    </row>
    <row r="249" spans="8:15" s="140" customFormat="1" ht="15.75" customHeight="1">
      <c r="H249" s="164"/>
      <c r="J249" s="368"/>
      <c r="K249" s="276"/>
      <c r="O249" s="281"/>
    </row>
    <row r="250" spans="8:15" s="140" customFormat="1" ht="34.5" customHeight="1">
      <c r="H250" s="164"/>
      <c r="J250" s="368"/>
      <c r="K250" s="276"/>
      <c r="O250" s="281"/>
    </row>
    <row r="251" spans="8:15" s="140" customFormat="1" ht="16.5">
      <c r="H251" s="164"/>
      <c r="J251" s="368"/>
      <c r="K251" s="276"/>
      <c r="O251" s="281"/>
    </row>
    <row r="252" spans="8:15" s="140" customFormat="1" ht="17.25" customHeight="1">
      <c r="H252" s="164"/>
      <c r="J252" s="368"/>
      <c r="K252" s="276"/>
      <c r="O252" s="281"/>
    </row>
    <row r="253" spans="8:15" s="140" customFormat="1" ht="17.25" customHeight="1">
      <c r="H253" s="164"/>
      <c r="J253" s="368"/>
      <c r="K253" s="276"/>
      <c r="O253" s="281"/>
    </row>
    <row r="254" spans="8:15" s="140" customFormat="1" ht="17.25" customHeight="1">
      <c r="H254" s="164"/>
      <c r="J254" s="368"/>
      <c r="K254" s="276"/>
      <c r="O254" s="281"/>
    </row>
    <row r="255" spans="8:15" s="140" customFormat="1" ht="16.5" customHeight="1">
      <c r="H255" s="164"/>
      <c r="J255" s="368"/>
      <c r="K255" s="276"/>
      <c r="O255" s="281"/>
    </row>
    <row r="256" spans="8:15" s="140" customFormat="1" ht="17.25" customHeight="1">
      <c r="H256" s="164"/>
      <c r="J256" s="368"/>
      <c r="K256" s="276"/>
      <c r="O256" s="281"/>
    </row>
    <row r="257" spans="8:15" s="140" customFormat="1" ht="16.5">
      <c r="H257" s="164"/>
      <c r="J257" s="368"/>
      <c r="K257" s="276"/>
      <c r="O257" s="281"/>
    </row>
    <row r="258" spans="8:15" s="140" customFormat="1" ht="18" customHeight="1">
      <c r="H258" s="164"/>
      <c r="J258" s="368"/>
      <c r="K258" s="276"/>
      <c r="O258" s="281"/>
    </row>
    <row r="259" spans="8:15" s="140" customFormat="1" ht="16.5">
      <c r="H259" s="164"/>
      <c r="J259" s="368"/>
      <c r="K259" s="276"/>
      <c r="O259" s="281"/>
    </row>
    <row r="260" spans="8:15" s="140" customFormat="1" ht="16.5">
      <c r="H260" s="164"/>
      <c r="J260" s="368"/>
      <c r="K260" s="276"/>
      <c r="O260" s="281"/>
    </row>
    <row r="261" spans="8:15" s="140" customFormat="1" ht="16.5">
      <c r="H261" s="164"/>
      <c r="J261" s="368"/>
      <c r="K261" s="276"/>
      <c r="O261" s="281"/>
    </row>
    <row r="262" spans="8:15" s="140" customFormat="1" ht="16.5">
      <c r="H262" s="164"/>
      <c r="J262" s="368"/>
      <c r="K262" s="276"/>
      <c r="O262" s="281"/>
    </row>
    <row r="263" spans="8:15" s="140" customFormat="1" ht="16.5">
      <c r="H263" s="164"/>
      <c r="J263" s="368"/>
      <c r="K263" s="276"/>
      <c r="O263" s="281"/>
    </row>
    <row r="264" spans="8:15" s="140" customFormat="1" ht="33" customHeight="1">
      <c r="H264" s="164"/>
      <c r="J264" s="368"/>
      <c r="K264" s="276"/>
      <c r="O264" s="281"/>
    </row>
    <row r="265" spans="8:15" s="140" customFormat="1" ht="16.5" customHeight="1">
      <c r="H265" s="164"/>
      <c r="J265" s="368"/>
      <c r="K265" s="276"/>
      <c r="O265" s="281"/>
    </row>
    <row r="266" spans="8:15" s="140" customFormat="1" ht="16.5">
      <c r="H266" s="164"/>
      <c r="J266" s="368"/>
      <c r="K266" s="276"/>
      <c r="O266" s="281"/>
    </row>
    <row r="267" spans="8:15" s="140" customFormat="1" ht="15" customHeight="1">
      <c r="H267" s="164"/>
      <c r="J267" s="368"/>
      <c r="K267" s="276"/>
      <c r="O267" s="281"/>
    </row>
    <row r="268" spans="8:15" s="140" customFormat="1" ht="30.75" customHeight="1">
      <c r="H268" s="164"/>
      <c r="J268" s="368"/>
      <c r="K268" s="276"/>
      <c r="O268" s="281"/>
    </row>
    <row r="269" spans="8:15" s="140" customFormat="1" ht="16.5">
      <c r="H269" s="164"/>
      <c r="J269" s="368"/>
      <c r="K269" s="276"/>
      <c r="O269" s="281"/>
    </row>
    <row r="270" spans="8:15" s="140" customFormat="1" ht="16.5">
      <c r="H270" s="164"/>
      <c r="J270" s="368"/>
      <c r="K270" s="276"/>
      <c r="O270" s="281"/>
    </row>
    <row r="271" spans="8:15" s="140" customFormat="1" ht="16.5">
      <c r="H271" s="164"/>
      <c r="J271" s="368"/>
      <c r="K271" s="276"/>
      <c r="O271" s="281"/>
    </row>
    <row r="272" spans="8:15" s="140" customFormat="1" ht="18" customHeight="1">
      <c r="H272" s="164"/>
      <c r="J272" s="368"/>
      <c r="K272" s="276"/>
      <c r="O272" s="281"/>
    </row>
    <row r="273" spans="8:15" s="140" customFormat="1" ht="16.5">
      <c r="H273" s="164"/>
      <c r="J273" s="368"/>
      <c r="K273" s="276"/>
      <c r="O273" s="281"/>
    </row>
    <row r="274" spans="8:15" s="140" customFormat="1" ht="16.5">
      <c r="H274" s="164"/>
      <c r="J274" s="368"/>
      <c r="K274" s="276"/>
      <c r="O274" s="281"/>
    </row>
    <row r="275" spans="8:15" s="140" customFormat="1" ht="34.5" customHeight="1">
      <c r="H275" s="164"/>
      <c r="J275" s="368"/>
      <c r="K275" s="276"/>
      <c r="O275" s="281"/>
    </row>
    <row r="276" spans="8:15" s="140" customFormat="1" ht="15.75" customHeight="1">
      <c r="H276" s="164"/>
      <c r="J276" s="368"/>
      <c r="K276" s="276"/>
      <c r="O276" s="281"/>
    </row>
    <row r="277" spans="8:15" s="140" customFormat="1" ht="17.25" customHeight="1">
      <c r="H277" s="164"/>
      <c r="J277" s="368"/>
      <c r="K277" s="276"/>
      <c r="O277" s="281"/>
    </row>
    <row r="278" spans="8:15" s="140" customFormat="1" ht="16.5">
      <c r="H278" s="164"/>
      <c r="J278" s="368"/>
      <c r="K278" s="276"/>
      <c r="O278" s="281"/>
    </row>
    <row r="279" spans="8:15" s="140" customFormat="1" ht="30.75" customHeight="1">
      <c r="H279" s="164"/>
      <c r="J279" s="368"/>
      <c r="K279" s="276"/>
      <c r="O279" s="281"/>
    </row>
    <row r="280" spans="8:15" s="140" customFormat="1" ht="32.25" customHeight="1">
      <c r="H280" s="164"/>
      <c r="J280" s="368"/>
      <c r="K280" s="276"/>
      <c r="O280" s="281"/>
    </row>
    <row r="281" spans="8:15" s="140" customFormat="1" ht="16.5">
      <c r="H281" s="164"/>
      <c r="J281" s="368"/>
      <c r="K281" s="276"/>
      <c r="O281" s="281"/>
    </row>
    <row r="282" spans="8:15" s="140" customFormat="1" ht="16.5">
      <c r="H282" s="164"/>
      <c r="J282" s="368"/>
      <c r="K282" s="276"/>
      <c r="O282" s="281"/>
    </row>
    <row r="283" spans="8:15" s="140" customFormat="1" ht="16.5" customHeight="1">
      <c r="H283" s="164"/>
      <c r="J283" s="368"/>
      <c r="K283" s="276"/>
      <c r="O283" s="281"/>
    </row>
    <row r="284" spans="8:15" s="140" customFormat="1" ht="16.5">
      <c r="H284" s="164"/>
      <c r="J284" s="368"/>
      <c r="K284" s="276"/>
      <c r="O284" s="281"/>
    </row>
    <row r="285" spans="8:15" s="140" customFormat="1" ht="32.25" customHeight="1">
      <c r="H285" s="164"/>
      <c r="J285" s="368"/>
      <c r="K285" s="276"/>
      <c r="O285" s="281"/>
    </row>
    <row r="286" spans="8:15" s="140" customFormat="1" ht="16.5" customHeight="1">
      <c r="H286" s="164"/>
      <c r="J286" s="368"/>
      <c r="K286" s="276"/>
      <c r="O286" s="281"/>
    </row>
    <row r="287" spans="8:15" s="140" customFormat="1" ht="16.5" customHeight="1">
      <c r="H287" s="164"/>
      <c r="J287" s="368"/>
      <c r="K287" s="276"/>
      <c r="O287" s="281"/>
    </row>
    <row r="288" spans="8:15" s="140" customFormat="1" ht="30.75" customHeight="1">
      <c r="H288" s="164"/>
      <c r="J288" s="368"/>
      <c r="K288" s="276"/>
      <c r="O288" s="281"/>
    </row>
    <row r="289" spans="8:15" s="140" customFormat="1" ht="33" customHeight="1">
      <c r="H289" s="164"/>
      <c r="J289" s="368"/>
      <c r="K289" s="276"/>
      <c r="O289" s="281"/>
    </row>
    <row r="290" spans="8:15" s="140" customFormat="1" ht="16.5">
      <c r="H290" s="164"/>
      <c r="J290" s="368"/>
      <c r="K290" s="276"/>
      <c r="O290" s="281"/>
    </row>
    <row r="291" spans="8:15" s="140" customFormat="1" ht="16.5" customHeight="1">
      <c r="H291" s="164"/>
      <c r="J291" s="368"/>
      <c r="K291" s="276"/>
      <c r="O291" s="281"/>
    </row>
    <row r="292" spans="8:15" s="140" customFormat="1" ht="18" customHeight="1">
      <c r="H292" s="164"/>
      <c r="J292" s="368"/>
      <c r="K292" s="276"/>
      <c r="O292" s="281"/>
    </row>
    <row r="293" spans="8:15" s="140" customFormat="1" ht="16.5">
      <c r="H293" s="164"/>
      <c r="J293" s="368"/>
      <c r="K293" s="276"/>
      <c r="O293" s="281"/>
    </row>
    <row r="294" spans="8:15" s="140" customFormat="1" ht="16.5">
      <c r="H294" s="164"/>
      <c r="J294" s="368"/>
      <c r="K294" s="276"/>
      <c r="O294" s="281"/>
    </row>
    <row r="295" spans="8:15" s="140" customFormat="1" ht="32.25" customHeight="1">
      <c r="H295" s="164"/>
      <c r="J295" s="368"/>
      <c r="K295" s="276"/>
      <c r="O295" s="281"/>
    </row>
    <row r="296" spans="8:15" s="140" customFormat="1" ht="16.5">
      <c r="H296" s="164"/>
      <c r="J296" s="368"/>
      <c r="K296" s="276"/>
      <c r="O296" s="281"/>
    </row>
    <row r="297" spans="8:15" s="140" customFormat="1" ht="18" customHeight="1">
      <c r="H297" s="164"/>
      <c r="J297" s="368"/>
      <c r="K297" s="276"/>
      <c r="O297" s="281"/>
    </row>
    <row r="298" spans="8:15" s="140" customFormat="1" ht="16.5">
      <c r="H298" s="164"/>
      <c r="J298" s="368"/>
      <c r="K298" s="276"/>
      <c r="O298" s="281"/>
    </row>
    <row r="299" spans="8:15" s="140" customFormat="1" ht="16.5" customHeight="1">
      <c r="H299" s="164"/>
      <c r="J299" s="368"/>
      <c r="K299" s="276"/>
      <c r="O299" s="281"/>
    </row>
    <row r="300" spans="8:15" s="140" customFormat="1" ht="16.5" customHeight="1">
      <c r="H300" s="164"/>
      <c r="J300" s="368"/>
      <c r="K300" s="276"/>
      <c r="O300" s="281"/>
    </row>
    <row r="301" spans="8:15" s="140" customFormat="1" ht="16.5" customHeight="1">
      <c r="H301" s="164"/>
      <c r="J301" s="368"/>
      <c r="K301" s="276"/>
      <c r="O301" s="281"/>
    </row>
    <row r="302" spans="8:15" s="140" customFormat="1" ht="37.5" customHeight="1">
      <c r="H302" s="164"/>
      <c r="J302" s="368"/>
      <c r="K302" s="276"/>
      <c r="O302" s="281"/>
    </row>
    <row r="303" spans="8:15" s="140" customFormat="1" ht="33" customHeight="1">
      <c r="H303" s="164"/>
      <c r="J303" s="368"/>
      <c r="K303" s="276"/>
      <c r="O303" s="281"/>
    </row>
    <row r="304" spans="8:15" s="140" customFormat="1" ht="52.5" customHeight="1">
      <c r="H304" s="164"/>
      <c r="J304" s="368"/>
      <c r="K304" s="276"/>
      <c r="O304" s="281"/>
    </row>
    <row r="305" spans="8:15" s="140" customFormat="1" ht="16.5">
      <c r="H305" s="164"/>
      <c r="J305" s="368"/>
      <c r="K305" s="276"/>
      <c r="O305" s="281"/>
    </row>
    <row r="306" spans="8:15" s="140" customFormat="1" ht="33" customHeight="1">
      <c r="H306" s="164"/>
      <c r="J306" s="368"/>
      <c r="K306" s="276"/>
      <c r="O306" s="281"/>
    </row>
    <row r="307" spans="8:15" s="140" customFormat="1" ht="18.75" customHeight="1">
      <c r="H307" s="164"/>
      <c r="J307" s="368"/>
      <c r="K307" s="276"/>
      <c r="O307" s="281"/>
    </row>
    <row r="308" spans="8:15" s="140" customFormat="1" ht="16.5">
      <c r="H308" s="164"/>
      <c r="J308" s="368"/>
      <c r="K308" s="276"/>
      <c r="O308" s="281"/>
    </row>
    <row r="309" spans="8:15" s="140" customFormat="1" ht="16.5">
      <c r="H309" s="164"/>
      <c r="J309" s="368"/>
      <c r="K309" s="276"/>
      <c r="O309" s="281"/>
    </row>
  </sheetData>
  <sheetProtection/>
  <mergeCells count="19">
    <mergeCell ref="M4:O4"/>
    <mergeCell ref="C6:C14"/>
    <mergeCell ref="G14:G16"/>
    <mergeCell ref="J14:J16"/>
    <mergeCell ref="J17:J19"/>
    <mergeCell ref="B2:O2"/>
    <mergeCell ref="B4:C5"/>
    <mergeCell ref="D4:E5"/>
    <mergeCell ref="F4:G5"/>
    <mergeCell ref="I4:J5"/>
    <mergeCell ref="K4:L5"/>
    <mergeCell ref="G51:G52"/>
    <mergeCell ref="J51:J52"/>
    <mergeCell ref="C69:C70"/>
    <mergeCell ref="G26:G27"/>
    <mergeCell ref="J26:J27"/>
    <mergeCell ref="C37:C40"/>
    <mergeCell ref="G37:G39"/>
    <mergeCell ref="J37:J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nuch</dc:creator>
  <cp:keywords/>
  <dc:description/>
  <cp:lastModifiedBy>Khoneaen University</cp:lastModifiedBy>
  <cp:lastPrinted>2008-01-07T06:29:37Z</cp:lastPrinted>
  <dcterms:created xsi:type="dcterms:W3CDTF">2008-01-07T06:27:17Z</dcterms:created>
  <dcterms:modified xsi:type="dcterms:W3CDTF">2009-06-04T18:01:47Z</dcterms:modified>
  <cp:category/>
  <cp:version/>
  <cp:contentType/>
  <cp:contentStatus/>
</cp:coreProperties>
</file>